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lomon\SeRPK\SLUŽBA ZA PODRŠKU KORISNICIMA\EmBRACE\8. 1st Call-dokumenti za poduzetnike\3. PROVEDBA- dokumenti za poduzetnike\Annexes and checklists\"/>
    </mc:Choice>
  </mc:AlternateContent>
  <xr:revisionPtr revIDLastSave="0" documentId="13_ncr:1_{2E2EFD2C-9756-45FB-B458-C8660C715125}" xr6:coauthVersionLast="47" xr6:coauthVersionMax="47" xr10:uidLastSave="{00000000-0000-0000-0000-000000000000}"/>
  <bookViews>
    <workbookView xWindow="-108" yWindow="-108" windowWidth="30936" windowHeight="16776" xr2:uid="{B16D82D1-71E6-4A06-9868-035DC44172BF}"/>
  </bookViews>
  <sheets>
    <sheet name="FR Financial Report" sheetId="22" r:id="rId1"/>
    <sheet name="FR Progress Report" sheetId="34" r:id="rId2"/>
    <sheet name="Guidelines " sheetId="33" r:id="rId3"/>
    <sheet name="CERTIFICATE" sheetId="9" r:id="rId4"/>
    <sheet name="Sheet" sheetId="27" r:id="rId5"/>
  </sheets>
  <definedNames>
    <definedName name="Other">'FR Financial Report'!$G$33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6" i="22" l="1"/>
  <c r="S95" i="22"/>
  <c r="S94" i="22"/>
  <c r="S92" i="22"/>
  <c r="S90" i="22"/>
  <c r="S88" i="22"/>
  <c r="S87" i="22"/>
  <c r="S86" i="22"/>
  <c r="S84" i="22"/>
  <c r="S83" i="22"/>
  <c r="R46" i="22"/>
  <c r="R49" i="22"/>
  <c r="R47" i="22"/>
  <c r="N28" i="22"/>
  <c r="O28" i="22" s="1"/>
  <c r="R28" i="22"/>
  <c r="S28" i="22" s="1"/>
  <c r="B13" i="9"/>
  <c r="B14" i="9"/>
  <c r="B15" i="9"/>
  <c r="B16" i="9"/>
  <c r="B17" i="9"/>
  <c r="B18" i="9"/>
  <c r="B19" i="9"/>
  <c r="B20" i="9"/>
  <c r="B21" i="9"/>
  <c r="B22" i="9"/>
  <c r="B12" i="9"/>
  <c r="B14" i="34"/>
  <c r="B15" i="34"/>
  <c r="B24" i="34"/>
  <c r="B23" i="34"/>
  <c r="B22" i="34"/>
  <c r="B21" i="34"/>
  <c r="B20" i="34"/>
  <c r="B19" i="34"/>
  <c r="B18" i="34"/>
  <c r="B17" i="34"/>
  <c r="B16" i="34"/>
  <c r="V58" i="22"/>
  <c r="V59" i="22"/>
  <c r="V60" i="22"/>
  <c r="V61" i="22"/>
  <c r="V62" i="22"/>
  <c r="V63" i="22"/>
  <c r="V64" i="22"/>
  <c r="V65" i="22"/>
  <c r="V66" i="22"/>
  <c r="V57" i="22"/>
  <c r="V46" i="22"/>
  <c r="V47" i="22"/>
  <c r="V48" i="22"/>
  <c r="V49" i="22"/>
  <c r="V50" i="22"/>
  <c r="V51" i="22"/>
  <c r="V52" i="22"/>
  <c r="V53" i="22"/>
  <c r="V54" i="22"/>
  <c r="V45" i="22"/>
  <c r="V35" i="22"/>
  <c r="V36" i="22"/>
  <c r="V37" i="22"/>
  <c r="V38" i="22"/>
  <c r="V39" i="22"/>
  <c r="V40" i="22"/>
  <c r="V41" i="22"/>
  <c r="V42" i="22"/>
  <c r="V33" i="22"/>
  <c r="V34" i="22"/>
  <c r="W28" i="22" l="1"/>
  <c r="M39" i="22"/>
  <c r="U68" i="22"/>
  <c r="U73" i="22" l="1"/>
  <c r="H19" i="9" s="1"/>
  <c r="M38" i="22"/>
  <c r="N38" i="22" s="1"/>
  <c r="O38" i="22" s="1"/>
  <c r="M37" i="22"/>
  <c r="M36" i="22"/>
  <c r="R36" i="22" s="1"/>
  <c r="M34" i="22"/>
  <c r="R34" i="22" s="1"/>
  <c r="M35" i="22"/>
  <c r="R35" i="22" s="1"/>
  <c r="N39" i="22"/>
  <c r="O39" i="22" s="1"/>
  <c r="T73" i="22"/>
  <c r="G19" i="9" s="1"/>
  <c r="S73" i="22"/>
  <c r="F19" i="9" s="1"/>
  <c r="F43" i="9"/>
  <c r="F42" i="9"/>
  <c r="F41" i="9"/>
  <c r="S93" i="22"/>
  <c r="F40" i="9" s="1"/>
  <c r="S91" i="22"/>
  <c r="F38" i="9" s="1"/>
  <c r="F37" i="9"/>
  <c r="S89" i="22"/>
  <c r="F36" i="9" s="1"/>
  <c r="F35" i="9"/>
  <c r="F33" i="9"/>
  <c r="F31" i="9"/>
  <c r="F30" i="9"/>
  <c r="I67" i="22"/>
  <c r="H67" i="22"/>
  <c r="M66" i="22"/>
  <c r="R66" i="22" s="1"/>
  <c r="M65" i="22"/>
  <c r="R65" i="22" s="1"/>
  <c r="M64" i="22"/>
  <c r="R64" i="22" s="1"/>
  <c r="M63" i="22"/>
  <c r="R63" i="22" s="1"/>
  <c r="M62" i="22"/>
  <c r="R62" i="22" s="1"/>
  <c r="M61" i="22"/>
  <c r="R61" i="22" s="1"/>
  <c r="M60" i="22"/>
  <c r="R60" i="22" s="1"/>
  <c r="M59" i="22"/>
  <c r="R59" i="22" s="1"/>
  <c r="M58" i="22"/>
  <c r="R58" i="22" s="1"/>
  <c r="I55" i="22"/>
  <c r="H55" i="22"/>
  <c r="M54" i="22"/>
  <c r="R54" i="22" s="1"/>
  <c r="M53" i="22"/>
  <c r="R53" i="22" s="1"/>
  <c r="M52" i="22"/>
  <c r="R52" i="22" s="1"/>
  <c r="M51" i="22"/>
  <c r="R51" i="22" s="1"/>
  <c r="M50" i="22"/>
  <c r="R50" i="22" s="1"/>
  <c r="M49" i="22"/>
  <c r="M48" i="22"/>
  <c r="R48" i="22" s="1"/>
  <c r="M47" i="22"/>
  <c r="M46" i="22"/>
  <c r="S46" i="22" s="1"/>
  <c r="M45" i="22"/>
  <c r="R45" i="22" s="1"/>
  <c r="I43" i="22"/>
  <c r="H43" i="22"/>
  <c r="M42" i="22"/>
  <c r="R42" i="22" s="1"/>
  <c r="M41" i="22"/>
  <c r="R41" i="22" s="1"/>
  <c r="M40" i="22"/>
  <c r="R40" i="22" s="1"/>
  <c r="R39" i="22"/>
  <c r="N37" i="22" l="1"/>
  <c r="O37" i="22" s="1"/>
  <c r="R37" i="22"/>
  <c r="R38" i="22"/>
  <c r="S38" i="22" s="1"/>
  <c r="N36" i="22"/>
  <c r="O36" i="22" s="1"/>
  <c r="N34" i="22"/>
  <c r="O34" i="22" s="1"/>
  <c r="N35" i="22"/>
  <c r="O35" i="22" s="1"/>
  <c r="W34" i="22"/>
  <c r="N53" i="22"/>
  <c r="O53" i="22" s="1"/>
  <c r="W66" i="22"/>
  <c r="X66" i="22" s="1"/>
  <c r="N48" i="22"/>
  <c r="O48" i="22" s="1"/>
  <c r="N41" i="22"/>
  <c r="O41" i="22" s="1"/>
  <c r="M55" i="22"/>
  <c r="S78" i="22" s="1"/>
  <c r="F24" i="9" s="1"/>
  <c r="N45" i="22"/>
  <c r="O45" i="22" s="1"/>
  <c r="W41" i="22"/>
  <c r="X41" i="22" s="1"/>
  <c r="S42" i="22"/>
  <c r="S63" i="22"/>
  <c r="N66" i="22"/>
  <c r="O66" i="22" s="1"/>
  <c r="W40" i="22"/>
  <c r="X40" i="22" s="1"/>
  <c r="S35" i="22"/>
  <c r="N50" i="22"/>
  <c r="O50" i="22" s="1"/>
  <c r="N40" i="22"/>
  <c r="O40" i="22" s="1"/>
  <c r="S40" i="22"/>
  <c r="N58" i="22"/>
  <c r="O58" i="22" s="1"/>
  <c r="S58" i="22"/>
  <c r="N61" i="22"/>
  <c r="O61" i="22" s="1"/>
  <c r="S61" i="22"/>
  <c r="S60" i="22"/>
  <c r="N60" i="22"/>
  <c r="O60" i="22" s="1"/>
  <c r="N64" i="22"/>
  <c r="O64" i="22" s="1"/>
  <c r="S39" i="22"/>
  <c r="W62" i="22"/>
  <c r="X62" i="22" s="1"/>
  <c r="N46" i="22"/>
  <c r="N49" i="22"/>
  <c r="O49" i="22" s="1"/>
  <c r="S49" i="22"/>
  <c r="S51" i="22"/>
  <c r="N51" i="22"/>
  <c r="O51" i="22" s="1"/>
  <c r="S59" i="22"/>
  <c r="N59" i="22"/>
  <c r="O59" i="22" s="1"/>
  <c r="J43" i="22"/>
  <c r="N47" i="22"/>
  <c r="O47" i="22" s="1"/>
  <c r="N42" i="22"/>
  <c r="O42" i="22" s="1"/>
  <c r="W42" i="22"/>
  <c r="X42" i="22" s="1"/>
  <c r="J55" i="22"/>
  <c r="N52" i="22"/>
  <c r="O52" i="22" s="1"/>
  <c r="N54" i="22"/>
  <c r="O54" i="22" s="1"/>
  <c r="N65" i="22"/>
  <c r="O65" i="22" s="1"/>
  <c r="S47" i="22"/>
  <c r="S48" i="22"/>
  <c r="S53" i="22"/>
  <c r="J67" i="22"/>
  <c r="M57" i="22"/>
  <c r="R57" i="22" s="1"/>
  <c r="S62" i="22"/>
  <c r="N62" i="22"/>
  <c r="O62" i="22" s="1"/>
  <c r="N63" i="22"/>
  <c r="O63" i="22" s="1"/>
  <c r="W63" i="22"/>
  <c r="X63" i="22" s="1"/>
  <c r="S66" i="22"/>
  <c r="X28" i="22" l="1"/>
  <c r="X73" i="22" s="1"/>
  <c r="K19" i="9" s="1"/>
  <c r="W73" i="22"/>
  <c r="J19" i="9" s="1"/>
  <c r="S41" i="22"/>
  <c r="N55" i="22"/>
  <c r="W52" i="22"/>
  <c r="X52" i="22" s="1"/>
  <c r="X34" i="22"/>
  <c r="M67" i="22"/>
  <c r="S79" i="22" s="1"/>
  <c r="F25" i="9" s="1"/>
  <c r="N57" i="22"/>
  <c r="N67" i="22" s="1"/>
  <c r="W48" i="22"/>
  <c r="X48" i="22" s="1"/>
  <c r="O46" i="22"/>
  <c r="O55" i="22" s="1"/>
  <c r="W64" i="22"/>
  <c r="X64" i="22" s="1"/>
  <c r="W50" i="22"/>
  <c r="X50" i="22" s="1"/>
  <c r="W54" i="22"/>
  <c r="X54" i="22" s="1"/>
  <c r="S54" i="22"/>
  <c r="W47" i="22"/>
  <c r="X47" i="22" s="1"/>
  <c r="W65" i="22"/>
  <c r="X65" i="22" s="1"/>
  <c r="W37" i="22"/>
  <c r="X37" i="22" s="1"/>
  <c r="W38" i="22"/>
  <c r="X38" i="22" s="1"/>
  <c r="W58" i="22"/>
  <c r="X58" i="22" s="1"/>
  <c r="S34" i="22"/>
  <c r="S85" i="22" s="1"/>
  <c r="R55" i="22"/>
  <c r="R29" i="22" s="1"/>
  <c r="W45" i="22"/>
  <c r="X45" i="22" s="1"/>
  <c r="S45" i="22"/>
  <c r="W51" i="22"/>
  <c r="X51" i="22" s="1"/>
  <c r="W60" i="22"/>
  <c r="X60" i="22" s="1"/>
  <c r="W53" i="22"/>
  <c r="X53" i="22" s="1"/>
  <c r="S65" i="22"/>
  <c r="S52" i="22"/>
  <c r="W59" i="22"/>
  <c r="X59" i="22" s="1"/>
  <c r="W49" i="22"/>
  <c r="X49" i="22" s="1"/>
  <c r="W46" i="22"/>
  <c r="X46" i="22" s="1"/>
  <c r="S37" i="22"/>
  <c r="F39" i="9" s="1"/>
  <c r="W39" i="22"/>
  <c r="X39" i="22" s="1"/>
  <c r="W36" i="22"/>
  <c r="X36" i="22" s="1"/>
  <c r="S64" i="22"/>
  <c r="W61" i="22"/>
  <c r="X61" i="22" s="1"/>
  <c r="S50" i="22"/>
  <c r="W35" i="22"/>
  <c r="X35" i="22" s="1"/>
  <c r="S36" i="22"/>
  <c r="T78" i="22" l="1"/>
  <c r="G24" i="9" s="1"/>
  <c r="F32" i="9"/>
  <c r="O57" i="22"/>
  <c r="O67" i="22" s="1"/>
  <c r="X55" i="22"/>
  <c r="X78" i="22" s="1"/>
  <c r="K24" i="9" s="1"/>
  <c r="S55" i="22"/>
  <c r="U78" i="22" s="1"/>
  <c r="H24" i="9" s="1"/>
  <c r="W55" i="22"/>
  <c r="W78" i="22" s="1"/>
  <c r="J24" i="9" s="1"/>
  <c r="W57" i="22"/>
  <c r="W67" i="22" s="1"/>
  <c r="R67" i="22"/>
  <c r="V73" i="22"/>
  <c r="I19" i="9" s="1"/>
  <c r="S57" i="22"/>
  <c r="S67" i="22" s="1"/>
  <c r="V78" i="22" l="1"/>
  <c r="I24" i="9" s="1"/>
  <c r="W29" i="22"/>
  <c r="R31" i="22"/>
  <c r="W31" i="22" s="1"/>
  <c r="R30" i="22"/>
  <c r="W30" i="22" s="1"/>
  <c r="W79" i="22"/>
  <c r="J25" i="9" s="1"/>
  <c r="X79" i="22"/>
  <c r="K25" i="9" s="1"/>
  <c r="T79" i="22"/>
  <c r="U79" i="22"/>
  <c r="H25" i="9" s="1"/>
  <c r="X57" i="22"/>
  <c r="X67" i="22" s="1"/>
  <c r="M33" i="22"/>
  <c r="G25" i="9" l="1"/>
  <c r="V79" i="22"/>
  <c r="I25" i="9" s="1"/>
  <c r="M43" i="22"/>
  <c r="M29" i="22" s="1"/>
  <c r="R33" i="22"/>
  <c r="W33" i="22" s="1"/>
  <c r="W43" i="22" s="1"/>
  <c r="W77" i="22" s="1"/>
  <c r="J23" i="9" s="1"/>
  <c r="N33" i="22"/>
  <c r="N43" i="22" s="1"/>
  <c r="N29" i="22" l="1"/>
  <c r="O29" i="22" s="1"/>
  <c r="M30" i="22"/>
  <c r="M31" i="22"/>
  <c r="O33" i="22"/>
  <c r="O43" i="22" s="1"/>
  <c r="R43" i="22"/>
  <c r="T77" i="22" s="1"/>
  <c r="G23" i="9" s="1"/>
  <c r="X33" i="22"/>
  <c r="X43" i="22" s="1"/>
  <c r="X77" i="22" s="1"/>
  <c r="K23" i="9" s="1"/>
  <c r="S77" i="22"/>
  <c r="F23" i="9" s="1"/>
  <c r="S33" i="22"/>
  <c r="S43" i="22" s="1"/>
  <c r="U77" i="22" s="1"/>
  <c r="H23" i="9" s="1"/>
  <c r="N31" i="22" l="1"/>
  <c r="O31" i="22" s="1"/>
  <c r="N30" i="22"/>
  <c r="O30" i="22"/>
  <c r="O68" i="22" s="1"/>
  <c r="V77" i="22"/>
  <c r="I23" i="9" s="1"/>
  <c r="S74" i="22"/>
  <c r="F20" i="9" s="1"/>
  <c r="S29" i="22"/>
  <c r="U74" i="22" l="1"/>
  <c r="H20" i="9" s="1"/>
  <c r="T74" i="22"/>
  <c r="M68" i="22"/>
  <c r="S31" i="22"/>
  <c r="U76" i="22" s="1"/>
  <c r="H22" i="9" s="1"/>
  <c r="S76" i="22"/>
  <c r="F22" i="9" s="1"/>
  <c r="S75" i="22"/>
  <c r="S30" i="22"/>
  <c r="S82" i="22" s="1"/>
  <c r="U75" i="22" l="1"/>
  <c r="H21" i="9" s="1"/>
  <c r="H26" i="9" s="1"/>
  <c r="N68" i="22"/>
  <c r="R68" i="22"/>
  <c r="T75" i="22"/>
  <c r="G21" i="9" s="1"/>
  <c r="X30" i="22"/>
  <c r="X75" i="22" s="1"/>
  <c r="K21" i="9" s="1"/>
  <c r="F21" i="9"/>
  <c r="F26" i="9" s="1"/>
  <c r="S80" i="22"/>
  <c r="S68" i="22"/>
  <c r="T76" i="22"/>
  <c r="X29" i="22"/>
  <c r="W74" i="22"/>
  <c r="V74" i="22"/>
  <c r="I20" i="9" s="1"/>
  <c r="G20" i="9"/>
  <c r="U80" i="22"/>
  <c r="T82" i="22" s="1"/>
  <c r="F34" i="9" l="1"/>
  <c r="F29" i="9" s="1"/>
  <c r="V75" i="22"/>
  <c r="I21" i="9" s="1"/>
  <c r="X74" i="22"/>
  <c r="G22" i="9"/>
  <c r="G26" i="9" s="1"/>
  <c r="F13" i="9" s="1"/>
  <c r="V76" i="22"/>
  <c r="I22" i="9" s="1"/>
  <c r="W76" i="22"/>
  <c r="J22" i="9" s="1"/>
  <c r="X31" i="22"/>
  <c r="X76" i="22" s="1"/>
  <c r="K22" i="9" s="1"/>
  <c r="F12" i="9"/>
  <c r="W75" i="22"/>
  <c r="J21" i="9" s="1"/>
  <c r="W68" i="22"/>
  <c r="T80" i="22"/>
  <c r="V80" i="22" s="1"/>
  <c r="J20" i="9"/>
  <c r="I26" i="9" l="1"/>
  <c r="W80" i="22"/>
  <c r="X80" i="22"/>
  <c r="K20" i="9"/>
  <c r="K26" i="9" s="1"/>
  <c r="F15" i="9" s="1"/>
  <c r="J26" i="9"/>
  <c r="F14" i="9" s="1"/>
  <c r="X68" i="22"/>
</calcChain>
</file>

<file path=xl/sharedStrings.xml><?xml version="1.0" encoding="utf-8"?>
<sst xmlns="http://schemas.openxmlformats.org/spreadsheetml/2006/main" count="281" uniqueCount="166">
  <si>
    <t>TOTAL</t>
  </si>
  <si>
    <t>Incomplete audit trail</t>
  </si>
  <si>
    <t>No or insufficient link to project</t>
  </si>
  <si>
    <t>Cost is not approved in the last version of the budget</t>
  </si>
  <si>
    <t>Cost was paid outside of the reporting period</t>
  </si>
  <si>
    <t>Miscalculation</t>
  </si>
  <si>
    <t>Double funding</t>
  </si>
  <si>
    <t>Cost declared twice</t>
  </si>
  <si>
    <t>VAT not eligible</t>
  </si>
  <si>
    <t>Breach of approved budget</t>
  </si>
  <si>
    <t>Incorrect public procurement</t>
  </si>
  <si>
    <t>Information and publicity error</t>
  </si>
  <si>
    <t>Breach of sound financial management principle</t>
  </si>
  <si>
    <t>Other ineligible expenditure</t>
  </si>
  <si>
    <t>Other</t>
  </si>
  <si>
    <t>De minimis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</si>
  <si>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</si>
  <si>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</si>
  <si>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</si>
  <si>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</si>
  <si>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</si>
  <si>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</si>
  <si>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</si>
  <si>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</si>
  <si>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</si>
  <si>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</si>
  <si>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</si>
  <si>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</si>
  <si>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</si>
  <si>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</si>
  <si>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</si>
  <si>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</si>
  <si>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</si>
  <si>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</si>
  <si>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</si>
  <si>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</si>
  <si>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</si>
  <si>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</si>
  <si>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</si>
  <si>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</si>
  <si>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</si>
  <si>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</si>
  <si>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</si>
  <si>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</si>
  <si>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</si>
  <si>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</si>
  <si>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VAT acceptable within the project</t>
  </si>
  <si>
    <t>YES</t>
  </si>
  <si>
    <t>Activity</t>
  </si>
  <si>
    <t>Internal reference of the document</t>
  </si>
  <si>
    <t>Date of the document</t>
  </si>
  <si>
    <t>Date of payment</t>
  </si>
  <si>
    <t>Currency</t>
  </si>
  <si>
    <t>Total amount of expenditure</t>
  </si>
  <si>
    <t>VAT</t>
  </si>
  <si>
    <t>Declared amount</t>
  </si>
  <si>
    <t>Month of the conversion</t>
  </si>
  <si>
    <t>Conversion rate</t>
  </si>
  <si>
    <t>Declared amount in EUR</t>
  </si>
  <si>
    <t>Co-funded amount of the declared cost (grant)</t>
  </si>
  <si>
    <t>Own contribution</t>
  </si>
  <si>
    <t>Costs are accepted in full</t>
  </si>
  <si>
    <t>Approved amount in EUR</t>
  </si>
  <si>
    <t>Ineligible amount</t>
  </si>
  <si>
    <t>Type of ineligible cost</t>
  </si>
  <si>
    <t>Comment</t>
  </si>
  <si>
    <t>Grant rate</t>
  </si>
  <si>
    <t>Co-funded amount of the approved amount (grant)</t>
  </si>
  <si>
    <t>Own contribution in approved amount</t>
  </si>
  <si>
    <t>STAFF COST</t>
  </si>
  <si>
    <t>EQUIPMENT COSTS</t>
  </si>
  <si>
    <t>OVERVIEW</t>
  </si>
  <si>
    <t>Approved amount</t>
  </si>
  <si>
    <t>Difference</t>
  </si>
  <si>
    <t>Certified in %</t>
  </si>
  <si>
    <t>Co-funded amount</t>
  </si>
  <si>
    <t>Corrections</t>
  </si>
  <si>
    <t>NO</t>
  </si>
  <si>
    <t>OFFICE AND ADMINISTRATIVE COSTS</t>
  </si>
  <si>
    <t>TRAVEL AND ACCOMMODATION COSTS</t>
  </si>
  <si>
    <t>EXTERNAL EXPERTISE AND SERVICES</t>
  </si>
  <si>
    <t>INFRASTRUCTURE AND WORKS</t>
  </si>
  <si>
    <t>PREPARATION COSTS</t>
  </si>
  <si>
    <t>TO BE COMPLETED BY SMALL PROJECT FUND BENEFICIARY</t>
  </si>
  <si>
    <t>TO BE COMPLETED BY THE PROJECT PARTNER</t>
  </si>
  <si>
    <t>No.</t>
  </si>
  <si>
    <t>Flat rate of 15% of the staff costs</t>
  </si>
  <si>
    <t>Flat rate of 20% of direct costs</t>
  </si>
  <si>
    <t>Lump sum</t>
  </si>
  <si>
    <t>This cost is calculated automatically from the direct costs</t>
  </si>
  <si>
    <t>This cost is calculated automatically from the staff costs</t>
  </si>
  <si>
    <t>This cost is eligible only in the First progress report</t>
  </si>
  <si>
    <t>Own contribution of certified amount:</t>
  </si>
  <si>
    <t>Co-funded amount of certified amount:</t>
  </si>
  <si>
    <t>Total approved amount:</t>
  </si>
  <si>
    <t>Total declared amount:</t>
  </si>
  <si>
    <t>OVERVIEW BY BUDGET CATEGORY</t>
  </si>
  <si>
    <t>INELIGIBLE AMOUNT</t>
  </si>
  <si>
    <t>DESCRIPTION OF INELIGIBLE AMOUNT</t>
  </si>
  <si>
    <t>Duration of the project (date):</t>
  </si>
  <si>
    <t>Start of verification:</t>
  </si>
  <si>
    <t>End of verification:</t>
  </si>
  <si>
    <t>Control body responsible for verification:</t>
  </si>
  <si>
    <t>Controller's name:</t>
  </si>
  <si>
    <t>Date of clarifications:</t>
  </si>
  <si>
    <t>Guidelines for filling out the Report</t>
  </si>
  <si>
    <t>2. It is not allowed to delete formulas !</t>
  </si>
  <si>
    <t>Description</t>
  </si>
  <si>
    <t>3. All columns from the Name of the expense line to the Description of the expense are filled in.</t>
  </si>
  <si>
    <t>4. The name of the expenditure line must be exactly linked to the names of the lines in the approved budget, while a more detailed explanation can be given in the description of the expenditure</t>
  </si>
  <si>
    <t>https://commission.europa.eu/funding-tenders/procedures-guidelines-tenders/information-contractors-and-beneficiaries/exchange-rate-inforeuro_en</t>
  </si>
  <si>
    <t>6. The project partner does NOT fill in the columns marked as TO BE COMPLETED BY SMALL PROJECT FUND BENEFICIARY as well as COST OVERVIEW.</t>
  </si>
  <si>
    <t>7. The CERTICICATE sheet summarizes the reported amounts of the Project partner. The assigned controller in Control body responsible for verification verifies the accuracy of the data.</t>
  </si>
  <si>
    <t>Adress of Final Recipient:</t>
  </si>
  <si>
    <t>Name of Final Recipient:</t>
  </si>
  <si>
    <t>Country:</t>
  </si>
  <si>
    <t>Project name:</t>
  </si>
  <si>
    <t>Acronym of the project :</t>
  </si>
  <si>
    <t>Number of the report:</t>
  </si>
  <si>
    <t>Start date of the reporting period:</t>
  </si>
  <si>
    <t>End date of the reporting period:</t>
  </si>
  <si>
    <t>EUR</t>
  </si>
  <si>
    <t>BAM</t>
  </si>
  <si>
    <t xml:space="preserve">5. The conversion rate is entered for each expense according to the month in which that expense was paid. Please, use the InforEURO course and round the number to 2 decimal places: </t>
  </si>
  <si>
    <t>USD</t>
  </si>
  <si>
    <t>RSD</t>
  </si>
  <si>
    <t xml:space="preserve"> PROJECT CONTROL CERTIFICATE</t>
  </si>
  <si>
    <t>CALL FOR PROPOSALS:</t>
  </si>
  <si>
    <t>PROJECT ACRONYM:</t>
  </si>
  <si>
    <t>DURATION OF THE PROJECT (DATE):</t>
  </si>
  <si>
    <t>NAME OF FINAL RECIPIENT:</t>
  </si>
  <si>
    <t>ADRESS OF FINAL RECIPIENT:</t>
  </si>
  <si>
    <t>COUNTRY:</t>
  </si>
  <si>
    <t>PROGRESS REPORT NO.:</t>
  </si>
  <si>
    <t>PROGRESS REPORT</t>
  </si>
  <si>
    <t>SUMMARY OF MAIN ACHIEVEMENTS:</t>
  </si>
  <si>
    <t>LIST OF IMPLEMENTED ACTIVITIES:</t>
  </si>
  <si>
    <t>Implementation period</t>
  </si>
  <si>
    <t>Evidence</t>
  </si>
  <si>
    <t>IMPLEMENTATION OF THE COMMUNICATION PLAN AND PROJECT VISIBILITY:</t>
  </si>
  <si>
    <t>PROBLEMS AND DEVIATIONS FROM THE PROJECT IMPLEMENTATION PLAN:</t>
  </si>
  <si>
    <t>OTHER NOTES AND REMARKS:</t>
  </si>
  <si>
    <t>FINANCIAL REPORT</t>
  </si>
  <si>
    <t>DESCRIPTION OF THE CURRENT PROJECT IMPLEMENTATION IN ACCORDANCE WITH REPORTING PERIOD
(Please emphasize the achievement of the goals and outputs of the project defined in the Small Project Application form)</t>
  </si>
  <si>
    <t>Target value at the project level</t>
  </si>
  <si>
    <t>Achieved in this reporting period</t>
  </si>
  <si>
    <t>Comments</t>
  </si>
  <si>
    <t>RCR 03 Small and medium-sized enterprises (SMEs) introducing product or process innovation</t>
  </si>
  <si>
    <t>RCR 104 Solutions taken up or up-scaled by organizations</t>
  </si>
  <si>
    <t>RCO 84 Pilot actions developed jointly and implemented in projects</t>
  </si>
  <si>
    <t>RCO 116 Jointly developed solutions</t>
  </si>
  <si>
    <r>
      <t xml:space="preserve">Indicators/Outputs
</t>
    </r>
    <r>
      <rPr>
        <i/>
        <sz val="11"/>
        <color rgb="FF000000"/>
        <rFont val="Open Sans"/>
        <family val="2"/>
      </rPr>
      <t>Please mark those indicators/outputs that are applicable to your project in full. It is important to note that indicators are reported at the project level; therefore, the final recipients must provide aligned data.</t>
    </r>
  </si>
  <si>
    <t>Cost category according to budget</t>
  </si>
  <si>
    <r>
      <rPr>
        <b/>
        <sz val="11"/>
        <color rgb="FFFF0000"/>
        <rFont val="Open Sans"/>
        <family val="2"/>
      </rPr>
      <t>This cost is calculated automatically from the staff costs!</t>
    </r>
    <r>
      <rPr>
        <sz val="11"/>
        <color theme="1"/>
        <rFont val="Open Sans"/>
        <family val="2"/>
      </rPr>
      <t xml:space="preserve">  </t>
    </r>
    <r>
      <rPr>
        <b/>
        <sz val="11"/>
        <color theme="1"/>
        <rFont val="Open Sans"/>
        <family val="2"/>
      </rPr>
      <t>Flat rate of 15% of the staff costs</t>
    </r>
  </si>
  <si>
    <r>
      <rPr>
        <b/>
        <sz val="11"/>
        <color rgb="FFFF0000"/>
        <rFont val="Open Sans"/>
        <family val="2"/>
      </rPr>
      <t>This cost is calculated automatically from the staff costs!</t>
    </r>
    <r>
      <rPr>
        <sz val="11"/>
        <color theme="1"/>
        <rFont val="Open Sans"/>
        <family val="2"/>
      </rPr>
      <t xml:space="preserve"> </t>
    </r>
    <r>
      <rPr>
        <b/>
        <sz val="11"/>
        <color theme="1"/>
        <rFont val="Open Sans"/>
        <family val="2"/>
      </rPr>
      <t>Flat rate of 15% of the staff costs</t>
    </r>
  </si>
  <si>
    <r>
      <rPr>
        <b/>
        <sz val="11"/>
        <color rgb="FFFF0000"/>
        <rFont val="Open Sans"/>
        <family val="2"/>
      </rPr>
      <t xml:space="preserve">This cost is calculated automatically from the direct costs! </t>
    </r>
    <r>
      <rPr>
        <b/>
        <sz val="11"/>
        <color theme="1"/>
        <rFont val="Open Sans"/>
        <family val="2"/>
      </rPr>
      <t xml:space="preserve"> Flat rate of 20% of direct costs</t>
    </r>
  </si>
  <si>
    <r>
      <rPr>
        <b/>
        <sz val="11"/>
        <color rgb="FFFF0000"/>
        <rFont val="Open Sans"/>
        <family val="2"/>
      </rPr>
      <t xml:space="preserve">This cost is only eligible in Progress report No.1.! </t>
    </r>
    <r>
      <rPr>
        <sz val="11"/>
        <color rgb="FFFF0000"/>
        <rFont val="Open Sans"/>
        <family val="2"/>
      </rPr>
      <t xml:space="preserve"> 
</t>
    </r>
    <r>
      <rPr>
        <sz val="11"/>
        <rFont val="Open Sans"/>
        <family val="2"/>
      </rPr>
      <t>FR should insert 1.500 EUR</t>
    </r>
  </si>
  <si>
    <t>FR fills in the data if applicable. Please see the example in the report and delete it before submiting the report</t>
  </si>
  <si>
    <t>PROJECT ID NUMBER:</t>
  </si>
  <si>
    <t>Project ID number:</t>
  </si>
  <si>
    <t>PROJECT NAME:</t>
  </si>
  <si>
    <t>START DATE OF PROGRESS REPORT:</t>
  </si>
  <si>
    <t>END DATE OF PROGRESS REPORT:</t>
  </si>
  <si>
    <t>1.</t>
  </si>
  <si>
    <t>No of Call for Small Project Application</t>
  </si>
  <si>
    <t>1. Final recipients (FR) only complete the Financial and Progress report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</si>
</sst>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;_-@_-"/>
    <numFmt numFmtId="165" formatCode="#,##0.00_ ;\-#,##0.00\ "/>
    <numFmt numFmtId="166" formatCode="dd/mm/yyyy;@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Open Sans"/>
      <family val="2"/>
    </font>
    <font>
      <b/>
      <sz val="16"/>
      <color theme="0"/>
      <name val="Open Sans"/>
      <family val="2"/>
    </font>
    <font>
      <b/>
      <sz val="16"/>
      <color rgb="FF003399"/>
      <name val="Open Sans"/>
      <family val="2"/>
    </font>
    <font>
      <sz val="11"/>
      <color theme="1"/>
      <name val="Open Sans"/>
      <family val="2"/>
    </font>
    <font>
      <b/>
      <sz val="11"/>
      <name val="Open Sans"/>
      <family val="2"/>
    </font>
    <font>
      <b/>
      <sz val="11"/>
      <color theme="1"/>
      <name val="Open Sans"/>
      <family val="2"/>
    </font>
    <font>
      <i/>
      <sz val="11"/>
      <color theme="1"/>
      <name val="Open Sans"/>
      <family val="2"/>
    </font>
    <font>
      <sz val="11"/>
      <name val="Open Sans"/>
      <family val="2"/>
    </font>
    <font>
      <i/>
      <sz val="11"/>
      <color rgb="FFFF0000"/>
      <name val="Open Sans"/>
      <family val="2"/>
    </font>
    <font>
      <i/>
      <sz val="11"/>
      <name val="Open Sans"/>
      <family val="2"/>
    </font>
    <font>
      <sz val="11"/>
      <color rgb="FFFF0000"/>
      <name val="Open Sans"/>
      <family val="2"/>
    </font>
    <font>
      <b/>
      <sz val="12"/>
      <color rgb="FF003399"/>
      <name val="Open Sans"/>
      <family val="2"/>
    </font>
    <font>
      <sz val="11"/>
      <color theme="1"/>
      <name val="Open Sans"/>
      <family val="2"/>
    </font>
    <font>
      <b/>
      <sz val="16"/>
      <color theme="0"/>
      <name val="Open Sans"/>
      <family val="2"/>
    </font>
    <font>
      <b/>
      <sz val="11"/>
      <color theme="1"/>
      <name val="Open Sans"/>
      <family val="2"/>
    </font>
    <font>
      <b/>
      <sz val="12"/>
      <color rgb="FF003399"/>
      <name val="Open Sans"/>
      <family val="2"/>
    </font>
    <font>
      <b/>
      <sz val="11"/>
      <name val="Open Sans"/>
      <family val="2"/>
    </font>
    <font>
      <sz val="11"/>
      <color rgb="FFFF0000"/>
      <name val="Open Sans"/>
      <family val="2"/>
    </font>
    <font>
      <i/>
      <sz val="11"/>
      <color theme="1"/>
      <name val="Open Sans"/>
      <family val="2"/>
    </font>
    <font>
      <b/>
      <sz val="11"/>
      <color rgb="FFFF0000"/>
      <name val="Open Sans"/>
      <family val="2"/>
    </font>
    <font>
      <b/>
      <sz val="14"/>
      <color theme="0"/>
      <name val="Open Sans"/>
      <family val="2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Open Sans"/>
      <family val="2"/>
    </font>
    <font>
      <i/>
      <sz val="11"/>
      <color rgb="FF000000"/>
      <name val="Open Sans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8BAA8"/>
        <bgColor indexed="64"/>
      </patternFill>
    </fill>
    <fill>
      <patternFill patternType="solid">
        <fgColor rgb="FF9FAEE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3399"/>
      </left>
      <right/>
      <top style="medium">
        <color rgb="FF003399"/>
      </top>
      <bottom/>
      <diagonal/>
    </border>
    <border>
      <left/>
      <right/>
      <top style="medium">
        <color rgb="FF003399"/>
      </top>
      <bottom/>
      <diagonal/>
    </border>
    <border>
      <left/>
      <right style="medium">
        <color rgb="FF003399"/>
      </right>
      <top style="medium">
        <color rgb="FF003399"/>
      </top>
      <bottom/>
      <diagonal/>
    </border>
    <border>
      <left style="medium">
        <color rgb="FF003399"/>
      </left>
      <right/>
      <top/>
      <bottom/>
      <diagonal/>
    </border>
    <border>
      <left/>
      <right style="medium">
        <color rgb="FF003399"/>
      </right>
      <top/>
      <bottom/>
      <diagonal/>
    </border>
    <border>
      <left style="medium">
        <color rgb="FF003399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339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99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99"/>
      </right>
      <top style="thin">
        <color indexed="64"/>
      </top>
      <bottom style="thin">
        <color indexed="64"/>
      </bottom>
      <diagonal/>
    </border>
    <border>
      <left style="medium">
        <color rgb="FF00339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3399"/>
      </right>
      <top style="thin">
        <color indexed="64"/>
      </top>
      <bottom style="medium">
        <color indexed="64"/>
      </bottom>
      <diagonal/>
    </border>
    <border>
      <left/>
      <right style="medium">
        <color rgb="FF003399"/>
      </right>
      <top style="medium">
        <color indexed="64"/>
      </top>
      <bottom/>
      <diagonal/>
    </border>
    <border>
      <left/>
      <right style="medium">
        <color rgb="FF003399"/>
      </right>
      <top/>
      <bottom style="medium">
        <color indexed="64"/>
      </bottom>
      <diagonal/>
    </border>
    <border>
      <left style="medium">
        <color rgb="FF003399"/>
      </left>
      <right/>
      <top/>
      <bottom style="medium">
        <color rgb="FF003399"/>
      </bottom>
      <diagonal/>
    </border>
    <border>
      <left/>
      <right/>
      <top/>
      <bottom style="medium">
        <color rgb="FF003399"/>
      </bottom>
      <diagonal/>
    </border>
    <border>
      <left/>
      <right style="medium">
        <color rgb="FF003399"/>
      </right>
      <top/>
      <bottom style="medium">
        <color rgb="FF0033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28">
    <xf numFmtId="0" fontId="0" fillId="0" borderId="0" xfId="0"/>
    <xf numFmtId="164" fontId="0" fillId="0" borderId="7" xfId="0" applyNumberFormat="1" applyBorder="1"/>
    <xf numFmtId="164" fontId="0" fillId="0" borderId="10" xfId="0" applyNumberFormat="1" applyBorder="1"/>
    <xf numFmtId="0" fontId="1" fillId="0" borderId="0" xfId="0" applyFont="1" applyAlignment="1">
      <alignment horizontal="left"/>
    </xf>
    <xf numFmtId="14" fontId="1" fillId="0" borderId="0" xfId="0" applyNumberFormat="1" applyFont="1"/>
    <xf numFmtId="0" fontId="3" fillId="0" borderId="1" xfId="0" applyFont="1" applyBorder="1" applyAlignment="1">
      <alignment horizontal="left"/>
    </xf>
    <xf numFmtId="0" fontId="6" fillId="0" borderId="0" xfId="0" applyFont="1"/>
    <xf numFmtId="0" fontId="7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7" borderId="19" xfId="0" applyFont="1" applyFill="1" applyBorder="1"/>
    <xf numFmtId="164" fontId="6" fillId="7" borderId="16" xfId="0" applyNumberFormat="1" applyFont="1" applyFill="1" applyBorder="1"/>
    <xf numFmtId="0" fontId="6" fillId="7" borderId="16" xfId="0" applyFont="1" applyFill="1" applyBorder="1"/>
    <xf numFmtId="164" fontId="6" fillId="7" borderId="34" xfId="0" applyNumberFormat="1" applyFont="1" applyFill="1" applyBorder="1"/>
    <xf numFmtId="0" fontId="6" fillId="7" borderId="11" xfId="0" applyFont="1" applyFill="1" applyBorder="1"/>
    <xf numFmtId="164" fontId="6" fillId="7" borderId="12" xfId="0" applyNumberFormat="1" applyFont="1" applyFill="1" applyBorder="1"/>
    <xf numFmtId="0" fontId="7" fillId="3" borderId="1" xfId="0" applyFont="1" applyFill="1" applyBorder="1"/>
    <xf numFmtId="164" fontId="6" fillId="3" borderId="1" xfId="0" applyNumberFormat="1" applyFont="1" applyFill="1" applyBorder="1"/>
    <xf numFmtId="164" fontId="6" fillId="3" borderId="35" xfId="0" applyNumberFormat="1" applyFont="1" applyFill="1" applyBorder="1"/>
    <xf numFmtId="0" fontId="6" fillId="3" borderId="6" xfId="0" applyFont="1" applyFill="1" applyBorder="1"/>
    <xf numFmtId="0" fontId="6" fillId="3" borderId="1" xfId="0" applyFont="1" applyFill="1" applyBorder="1"/>
    <xf numFmtId="0" fontId="6" fillId="3" borderId="16" xfId="0" applyFont="1" applyFill="1" applyBorder="1"/>
    <xf numFmtId="164" fontId="6" fillId="3" borderId="7" xfId="0" applyNumberFormat="1" applyFont="1" applyFill="1" applyBorder="1"/>
    <xf numFmtId="1" fontId="7" fillId="8" borderId="1" xfId="0" applyNumberFormat="1" applyFont="1" applyFill="1" applyBorder="1"/>
    <xf numFmtId="164" fontId="6" fillId="8" borderId="1" xfId="0" applyNumberFormat="1" applyFont="1" applyFill="1" applyBorder="1"/>
    <xf numFmtId="164" fontId="6" fillId="8" borderId="35" xfId="0" applyNumberFormat="1" applyFont="1" applyFill="1" applyBorder="1"/>
    <xf numFmtId="0" fontId="6" fillId="8" borderId="6" xfId="0" applyFont="1" applyFill="1" applyBorder="1"/>
    <xf numFmtId="0" fontId="6" fillId="8" borderId="16" xfId="0" applyFont="1" applyFill="1" applyBorder="1"/>
    <xf numFmtId="164" fontId="6" fillId="8" borderId="7" xfId="0" applyNumberFormat="1" applyFont="1" applyFill="1" applyBorder="1"/>
    <xf numFmtId="1" fontId="7" fillId="9" borderId="1" xfId="0" applyNumberFormat="1" applyFont="1" applyFill="1" applyBorder="1" applyAlignment="1">
      <alignment horizontal="left"/>
    </xf>
    <xf numFmtId="164" fontId="6" fillId="9" borderId="1" xfId="0" applyNumberFormat="1" applyFont="1" applyFill="1" applyBorder="1"/>
    <xf numFmtId="0" fontId="6" fillId="9" borderId="1" xfId="0" applyFont="1" applyFill="1" applyBorder="1"/>
    <xf numFmtId="164" fontId="6" fillId="9" borderId="35" xfId="0" applyNumberFormat="1" applyFont="1" applyFill="1" applyBorder="1"/>
    <xf numFmtId="0" fontId="6" fillId="9" borderId="6" xfId="0" applyFont="1" applyFill="1" applyBorder="1"/>
    <xf numFmtId="0" fontId="6" fillId="9" borderId="16" xfId="0" applyFont="1" applyFill="1" applyBorder="1"/>
    <xf numFmtId="164" fontId="6" fillId="9" borderId="7" xfId="0" applyNumberFormat="1" applyFont="1" applyFill="1" applyBorder="1"/>
    <xf numFmtId="2" fontId="8" fillId="4" borderId="19" xfId="0" applyNumberFormat="1" applyFont="1" applyFill="1" applyBorder="1"/>
    <xf numFmtId="0" fontId="6" fillId="4" borderId="0" xfId="0" applyFont="1" applyFill="1"/>
    <xf numFmtId="0" fontId="6" fillId="4" borderId="26" xfId="0" applyFont="1" applyFill="1" applyBorder="1"/>
    <xf numFmtId="2" fontId="6" fillId="0" borderId="11" xfId="0" applyNumberFormat="1" applyFont="1" applyBorder="1"/>
    <xf numFmtId="0" fontId="6" fillId="0" borderId="16" xfId="0" applyFont="1" applyBorder="1"/>
    <xf numFmtId="164" fontId="6" fillId="0" borderId="16" xfId="0" applyNumberFormat="1" applyFont="1" applyBorder="1"/>
    <xf numFmtId="164" fontId="6" fillId="0" borderId="34" xfId="0" applyNumberFormat="1" applyFont="1" applyBorder="1"/>
    <xf numFmtId="0" fontId="6" fillId="0" borderId="6" xfId="0" applyFont="1" applyBorder="1"/>
    <xf numFmtId="164" fontId="6" fillId="0" borderId="15" xfId="0" applyNumberFormat="1" applyFont="1" applyBorder="1"/>
    <xf numFmtId="164" fontId="6" fillId="0" borderId="12" xfId="0" applyNumberFormat="1" applyFont="1" applyBorder="1"/>
    <xf numFmtId="2" fontId="6" fillId="0" borderId="6" xfId="0" applyNumberFormat="1" applyFont="1" applyBorder="1"/>
    <xf numFmtId="0" fontId="11" fillId="0" borderId="1" xfId="0" applyFont="1" applyBorder="1"/>
    <xf numFmtId="0" fontId="6" fillId="0" borderId="1" xfId="0" applyFont="1" applyBorder="1"/>
    <xf numFmtId="164" fontId="6" fillId="0" borderId="1" xfId="0" applyNumberFormat="1" applyFont="1" applyBorder="1"/>
    <xf numFmtId="164" fontId="6" fillId="0" borderId="7" xfId="0" applyNumberFormat="1" applyFont="1" applyBorder="1"/>
    <xf numFmtId="2" fontId="6" fillId="0" borderId="32" xfId="0" applyNumberFormat="1" applyFont="1" applyBorder="1"/>
    <xf numFmtId="0" fontId="6" fillId="0" borderId="33" xfId="0" applyFont="1" applyBorder="1"/>
    <xf numFmtId="2" fontId="8" fillId="4" borderId="21" xfId="0" applyNumberFormat="1" applyFont="1" applyFill="1" applyBorder="1"/>
    <xf numFmtId="0" fontId="8" fillId="4" borderId="2" xfId="0" applyFont="1" applyFill="1" applyBorder="1"/>
    <xf numFmtId="165" fontId="8" fillId="4" borderId="2" xfId="0" applyNumberFormat="1" applyFont="1" applyFill="1" applyBorder="1"/>
    <xf numFmtId="164" fontId="8" fillId="4" borderId="2" xfId="0" applyNumberFormat="1" applyFont="1" applyFill="1" applyBorder="1"/>
    <xf numFmtId="0" fontId="8" fillId="4" borderId="39" xfId="0" applyFont="1" applyFill="1" applyBorder="1"/>
    <xf numFmtId="164" fontId="8" fillId="4" borderId="22" xfId="0" applyNumberFormat="1" applyFont="1" applyFill="1" applyBorder="1"/>
    <xf numFmtId="2" fontId="8" fillId="5" borderId="19" xfId="0" applyNumberFormat="1" applyFont="1" applyFill="1" applyBorder="1"/>
    <xf numFmtId="0" fontId="6" fillId="5" borderId="0" xfId="0" applyFont="1" applyFill="1"/>
    <xf numFmtId="0" fontId="6" fillId="5" borderId="26" xfId="0" applyFont="1" applyFill="1" applyBorder="1"/>
    <xf numFmtId="0" fontId="6" fillId="5" borderId="20" xfId="0" applyFont="1" applyFill="1" applyBorder="1"/>
    <xf numFmtId="0" fontId="6" fillId="0" borderId="11" xfId="0" applyFont="1" applyBorder="1"/>
    <xf numFmtId="0" fontId="8" fillId="5" borderId="21" xfId="0" applyFont="1" applyFill="1" applyBorder="1"/>
    <xf numFmtId="0" fontId="8" fillId="5" borderId="2" xfId="0" applyFont="1" applyFill="1" applyBorder="1"/>
    <xf numFmtId="165" fontId="8" fillId="5" borderId="2" xfId="0" applyNumberFormat="1" applyFont="1" applyFill="1" applyBorder="1"/>
    <xf numFmtId="164" fontId="8" fillId="5" borderId="2" xfId="0" applyNumberFormat="1" applyFont="1" applyFill="1" applyBorder="1"/>
    <xf numFmtId="0" fontId="8" fillId="5" borderId="39" xfId="0" applyFont="1" applyFill="1" applyBorder="1"/>
    <xf numFmtId="164" fontId="8" fillId="5" borderId="22" xfId="0" applyNumberFormat="1" applyFont="1" applyFill="1" applyBorder="1"/>
    <xf numFmtId="0" fontId="8" fillId="6" borderId="19" xfId="0" applyFont="1" applyFill="1" applyBorder="1"/>
    <xf numFmtId="0" fontId="6" fillId="6" borderId="0" xfId="0" applyFont="1" applyFill="1"/>
    <xf numFmtId="0" fontId="6" fillId="6" borderId="26" xfId="0" applyFont="1" applyFill="1" applyBorder="1"/>
    <xf numFmtId="0" fontId="6" fillId="6" borderId="20" xfId="0" applyFont="1" applyFill="1" applyBorder="1"/>
    <xf numFmtId="0" fontId="8" fillId="6" borderId="21" xfId="0" applyFont="1" applyFill="1" applyBorder="1"/>
    <xf numFmtId="0" fontId="8" fillId="6" borderId="2" xfId="0" applyFont="1" applyFill="1" applyBorder="1"/>
    <xf numFmtId="165" fontId="8" fillId="6" borderId="2" xfId="0" applyNumberFormat="1" applyFont="1" applyFill="1" applyBorder="1"/>
    <xf numFmtId="164" fontId="8" fillId="6" borderId="2" xfId="0" applyNumberFormat="1" applyFont="1" applyFill="1" applyBorder="1"/>
    <xf numFmtId="0" fontId="8" fillId="6" borderId="39" xfId="0" applyFont="1" applyFill="1" applyBorder="1"/>
    <xf numFmtId="164" fontId="8" fillId="6" borderId="22" xfId="0" applyNumberFormat="1" applyFont="1" applyFill="1" applyBorder="1"/>
    <xf numFmtId="0" fontId="8" fillId="0" borderId="23" xfId="0" applyFont="1" applyBorder="1"/>
    <xf numFmtId="0" fontId="8" fillId="0" borderId="18" xfId="0" applyFont="1" applyBorder="1"/>
    <xf numFmtId="164" fontId="8" fillId="0" borderId="18" xfId="0" applyNumberFormat="1" applyFont="1" applyBorder="1"/>
    <xf numFmtId="164" fontId="8" fillId="0" borderId="23" xfId="0" applyNumberFormat="1" applyFont="1" applyBorder="1"/>
    <xf numFmtId="164" fontId="8" fillId="0" borderId="24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7" borderId="6" xfId="0" applyFont="1" applyFill="1" applyBorder="1"/>
    <xf numFmtId="164" fontId="6" fillId="7" borderId="1" xfId="0" applyNumberFormat="1" applyFont="1" applyFill="1" applyBorder="1"/>
    <xf numFmtId="164" fontId="8" fillId="7" borderId="1" xfId="0" applyNumberFormat="1" applyFont="1" applyFill="1" applyBorder="1"/>
    <xf numFmtId="10" fontId="6" fillId="7" borderId="1" xfId="1" applyNumberFormat="1" applyFont="1" applyFill="1" applyBorder="1"/>
    <xf numFmtId="164" fontId="6" fillId="7" borderId="7" xfId="0" applyNumberFormat="1" applyFont="1" applyFill="1" applyBorder="1"/>
    <xf numFmtId="0" fontId="7" fillId="3" borderId="6" xfId="0" applyFont="1" applyFill="1" applyBorder="1"/>
    <xf numFmtId="164" fontId="8" fillId="3" borderId="1" xfId="0" applyNumberFormat="1" applyFont="1" applyFill="1" applyBorder="1"/>
    <xf numFmtId="10" fontId="6" fillId="3" borderId="1" xfId="1" applyNumberFormat="1" applyFont="1" applyFill="1" applyBorder="1"/>
    <xf numFmtId="164" fontId="8" fillId="8" borderId="1" xfId="0" applyNumberFormat="1" applyFont="1" applyFill="1" applyBorder="1"/>
    <xf numFmtId="10" fontId="6" fillId="8" borderId="1" xfId="1" applyNumberFormat="1" applyFont="1" applyFill="1" applyBorder="1"/>
    <xf numFmtId="1" fontId="7" fillId="9" borderId="6" xfId="0" applyNumberFormat="1" applyFont="1" applyFill="1" applyBorder="1" applyAlignment="1">
      <alignment horizontal="left" wrapText="1"/>
    </xf>
    <xf numFmtId="164" fontId="8" fillId="9" borderId="1" xfId="0" applyNumberFormat="1" applyFont="1" applyFill="1" applyBorder="1"/>
    <xf numFmtId="10" fontId="6" fillId="9" borderId="1" xfId="1" applyNumberFormat="1" applyFont="1" applyFill="1" applyBorder="1"/>
    <xf numFmtId="164" fontId="6" fillId="4" borderId="1" xfId="0" applyNumberFormat="1" applyFont="1" applyFill="1" applyBorder="1"/>
    <xf numFmtId="10" fontId="6" fillId="4" borderId="1" xfId="1" applyNumberFormat="1" applyFont="1" applyFill="1" applyBorder="1"/>
    <xf numFmtId="164" fontId="6" fillId="4" borderId="7" xfId="0" applyNumberFormat="1" applyFont="1" applyFill="1" applyBorder="1"/>
    <xf numFmtId="164" fontId="6" fillId="5" borderId="1" xfId="0" applyNumberFormat="1" applyFont="1" applyFill="1" applyBorder="1"/>
    <xf numFmtId="10" fontId="6" fillId="5" borderId="1" xfId="1" applyNumberFormat="1" applyFont="1" applyFill="1" applyBorder="1"/>
    <xf numFmtId="164" fontId="6" fillId="5" borderId="7" xfId="0" applyNumberFormat="1" applyFont="1" applyFill="1" applyBorder="1"/>
    <xf numFmtId="164" fontId="6" fillId="6" borderId="1" xfId="0" applyNumberFormat="1" applyFont="1" applyFill="1" applyBorder="1"/>
    <xf numFmtId="10" fontId="6" fillId="6" borderId="1" xfId="1" applyNumberFormat="1" applyFont="1" applyFill="1" applyBorder="1"/>
    <xf numFmtId="164" fontId="6" fillId="6" borderId="7" xfId="0" applyNumberFormat="1" applyFont="1" applyFill="1" applyBorder="1"/>
    <xf numFmtId="0" fontId="8" fillId="0" borderId="8" xfId="0" applyFont="1" applyBorder="1"/>
    <xf numFmtId="164" fontId="8" fillId="0" borderId="9" xfId="0" applyNumberFormat="1" applyFont="1" applyBorder="1"/>
    <xf numFmtId="10" fontId="8" fillId="0" borderId="9" xfId="1" applyNumberFormat="1" applyFont="1" applyFill="1" applyBorder="1"/>
    <xf numFmtId="164" fontId="8" fillId="0" borderId="10" xfId="0" applyNumberFormat="1" applyFont="1" applyBorder="1"/>
    <xf numFmtId="0" fontId="8" fillId="0" borderId="13" xfId="0" applyFont="1" applyBorder="1"/>
    <xf numFmtId="164" fontId="8" fillId="0" borderId="14" xfId="0" applyNumberFormat="1" applyFont="1" applyBorder="1"/>
    <xf numFmtId="0" fontId="8" fillId="6" borderId="6" xfId="0" applyFont="1" applyFill="1" applyBorder="1" applyAlignment="1">
      <alignment wrapText="1"/>
    </xf>
    <xf numFmtId="2" fontId="8" fillId="4" borderId="6" xfId="0" applyNumberFormat="1" applyFont="1" applyFill="1" applyBorder="1" applyAlignment="1">
      <alignment wrapText="1"/>
    </xf>
    <xf numFmtId="1" fontId="7" fillId="8" borderId="6" xfId="0" applyNumberFormat="1" applyFont="1" applyFill="1" applyBorder="1" applyAlignment="1">
      <alignment wrapText="1"/>
    </xf>
    <xf numFmtId="2" fontId="8" fillId="5" borderId="6" xfId="0" applyNumberFormat="1" applyFont="1" applyFill="1" applyBorder="1" applyAlignment="1">
      <alignment vertical="center" wrapText="1"/>
    </xf>
    <xf numFmtId="0" fontId="14" fillId="2" borderId="3" xfId="0" applyFont="1" applyFill="1" applyBorder="1"/>
    <xf numFmtId="0" fontId="14" fillId="2" borderId="4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164" fontId="10" fillId="0" borderId="34" xfId="0" applyNumberFormat="1" applyFont="1" applyBorder="1"/>
    <xf numFmtId="164" fontId="10" fillId="0" borderId="1" xfId="0" applyNumberFormat="1" applyFont="1" applyBorder="1"/>
    <xf numFmtId="164" fontId="12" fillId="0" borderId="34" xfId="0" applyNumberFormat="1" applyFont="1" applyBorder="1"/>
    <xf numFmtId="164" fontId="12" fillId="0" borderId="1" xfId="0" applyNumberFormat="1" applyFont="1" applyBorder="1"/>
    <xf numFmtId="0" fontId="10" fillId="0" borderId="16" xfId="0" applyFont="1" applyBorder="1"/>
    <xf numFmtId="164" fontId="12" fillId="0" borderId="7" xfId="0" applyNumberFormat="1" applyFont="1" applyBorder="1"/>
    <xf numFmtId="0" fontId="10" fillId="0" borderId="6" xfId="0" applyFont="1" applyBorder="1"/>
    <xf numFmtId="164" fontId="10" fillId="0" borderId="7" xfId="0" applyNumberFormat="1" applyFont="1" applyBorder="1"/>
    <xf numFmtId="164" fontId="10" fillId="0" borderId="15" xfId="0" applyNumberFormat="1" applyFont="1" applyBorder="1"/>
    <xf numFmtId="0" fontId="15" fillId="0" borderId="0" xfId="0" applyFont="1"/>
    <xf numFmtId="0" fontId="15" fillId="0" borderId="3" xfId="0" applyFont="1" applyBorder="1"/>
    <xf numFmtId="0" fontId="15" fillId="0" borderId="5" xfId="0" applyFont="1" applyBorder="1"/>
    <xf numFmtId="164" fontId="15" fillId="0" borderId="5" xfId="0" applyNumberFormat="1" applyFont="1" applyBorder="1"/>
    <xf numFmtId="0" fontId="15" fillId="0" borderId="6" xfId="0" applyFont="1" applyBorder="1"/>
    <xf numFmtId="0" fontId="15" fillId="0" borderId="7" xfId="0" applyFont="1" applyBorder="1"/>
    <xf numFmtId="164" fontId="15" fillId="0" borderId="7" xfId="0" applyNumberFormat="1" applyFont="1" applyBorder="1"/>
    <xf numFmtId="0" fontId="15" fillId="0" borderId="8" xfId="0" applyFont="1" applyBorder="1"/>
    <xf numFmtId="164" fontId="15" fillId="0" borderId="10" xfId="0" applyNumberFormat="1" applyFont="1" applyBorder="1"/>
    <xf numFmtId="0" fontId="18" fillId="2" borderId="4" xfId="0" applyFont="1" applyFill="1" applyBorder="1" applyAlignment="1">
      <alignment wrapText="1"/>
    </xf>
    <xf numFmtId="0" fontId="17" fillId="7" borderId="6" xfId="0" applyFont="1" applyFill="1" applyBorder="1" applyAlignment="1">
      <alignment wrapText="1"/>
    </xf>
    <xf numFmtId="164" fontId="15" fillId="7" borderId="1" xfId="0" applyNumberFormat="1" applyFont="1" applyFill="1" applyBorder="1"/>
    <xf numFmtId="10" fontId="15" fillId="7" borderId="1" xfId="0" applyNumberFormat="1" applyFont="1" applyFill="1" applyBorder="1"/>
    <xf numFmtId="0" fontId="19" fillId="3" borderId="6" xfId="0" applyFont="1" applyFill="1" applyBorder="1" applyAlignment="1">
      <alignment wrapText="1"/>
    </xf>
    <xf numFmtId="164" fontId="15" fillId="3" borderId="1" xfId="0" applyNumberFormat="1" applyFont="1" applyFill="1" applyBorder="1"/>
    <xf numFmtId="10" fontId="15" fillId="3" borderId="1" xfId="0" applyNumberFormat="1" applyFont="1" applyFill="1" applyBorder="1"/>
    <xf numFmtId="1" fontId="19" fillId="8" borderId="6" xfId="0" applyNumberFormat="1" applyFont="1" applyFill="1" applyBorder="1" applyAlignment="1">
      <alignment wrapText="1"/>
    </xf>
    <xf numFmtId="164" fontId="15" fillId="8" borderId="1" xfId="0" applyNumberFormat="1" applyFont="1" applyFill="1" applyBorder="1"/>
    <xf numFmtId="10" fontId="15" fillId="8" borderId="1" xfId="0" applyNumberFormat="1" applyFont="1" applyFill="1" applyBorder="1"/>
    <xf numFmtId="1" fontId="19" fillId="9" borderId="6" xfId="0" applyNumberFormat="1" applyFont="1" applyFill="1" applyBorder="1" applyAlignment="1">
      <alignment horizontal="left" wrapText="1"/>
    </xf>
    <xf numFmtId="164" fontId="15" fillId="9" borderId="1" xfId="0" applyNumberFormat="1" applyFont="1" applyFill="1" applyBorder="1"/>
    <xf numFmtId="10" fontId="15" fillId="9" borderId="1" xfId="0" applyNumberFormat="1" applyFont="1" applyFill="1" applyBorder="1"/>
    <xf numFmtId="2" fontId="17" fillId="4" borderId="6" xfId="0" applyNumberFormat="1" applyFont="1" applyFill="1" applyBorder="1" applyAlignment="1">
      <alignment wrapText="1"/>
    </xf>
    <xf numFmtId="164" fontId="15" fillId="4" borderId="1" xfId="0" applyNumberFormat="1" applyFont="1" applyFill="1" applyBorder="1"/>
    <xf numFmtId="10" fontId="15" fillId="4" borderId="1" xfId="0" applyNumberFormat="1" applyFont="1" applyFill="1" applyBorder="1"/>
    <xf numFmtId="0" fontId="15" fillId="0" borderId="10" xfId="0" applyFont="1" applyBorder="1"/>
    <xf numFmtId="2" fontId="17" fillId="5" borderId="6" xfId="0" applyNumberFormat="1" applyFont="1" applyFill="1" applyBorder="1" applyAlignment="1">
      <alignment vertical="center" wrapText="1"/>
    </xf>
    <xf numFmtId="164" fontId="15" fillId="5" borderId="1" xfId="0" applyNumberFormat="1" applyFont="1" applyFill="1" applyBorder="1"/>
    <xf numFmtId="10" fontId="15" fillId="5" borderId="1" xfId="0" applyNumberFormat="1" applyFont="1" applyFill="1" applyBorder="1"/>
    <xf numFmtId="0" fontId="17" fillId="6" borderId="6" xfId="0" applyFont="1" applyFill="1" applyBorder="1" applyAlignment="1">
      <alignment wrapText="1"/>
    </xf>
    <xf numFmtId="164" fontId="15" fillId="6" borderId="1" xfId="0" applyNumberFormat="1" applyFont="1" applyFill="1" applyBorder="1"/>
    <xf numFmtId="10" fontId="15" fillId="6" borderId="1" xfId="0" applyNumberFormat="1" applyFont="1" applyFill="1" applyBorder="1"/>
    <xf numFmtId="0" fontId="17" fillId="0" borderId="8" xfId="0" applyFont="1" applyBorder="1"/>
    <xf numFmtId="164" fontId="17" fillId="0" borderId="9" xfId="0" applyNumberFormat="1" applyFont="1" applyBorder="1"/>
    <xf numFmtId="10" fontId="17" fillId="0" borderId="9" xfId="0" applyNumberFormat="1" applyFont="1" applyBorder="1"/>
    <xf numFmtId="0" fontId="17" fillId="0" borderId="13" xfId="0" applyFont="1" applyBorder="1"/>
    <xf numFmtId="164" fontId="17" fillId="0" borderId="14" xfId="0" applyNumberFormat="1" applyFont="1" applyBorder="1"/>
    <xf numFmtId="0" fontId="15" fillId="0" borderId="11" xfId="0" applyFont="1" applyBorder="1"/>
    <xf numFmtId="164" fontId="15" fillId="0" borderId="12" xfId="0" applyNumberFormat="1" applyFont="1" applyBorder="1"/>
    <xf numFmtId="0" fontId="5" fillId="2" borderId="30" xfId="0" applyFont="1" applyFill="1" applyBorder="1" applyAlignment="1">
      <alignment horizontal="center" vertical="center"/>
    </xf>
    <xf numFmtId="0" fontId="17" fillId="0" borderId="0" xfId="0" applyFont="1"/>
    <xf numFmtId="0" fontId="15" fillId="0" borderId="45" xfId="0" applyFont="1" applyBorder="1"/>
    <xf numFmtId="0" fontId="15" fillId="0" borderId="46" xfId="0" applyFont="1" applyBorder="1"/>
    <xf numFmtId="0" fontId="18" fillId="2" borderId="49" xfId="0" applyFont="1" applyFill="1" applyBorder="1" applyAlignment="1">
      <alignment wrapText="1"/>
    </xf>
    <xf numFmtId="164" fontId="15" fillId="7" borderId="50" xfId="0" applyNumberFormat="1" applyFont="1" applyFill="1" applyBorder="1"/>
    <xf numFmtId="0" fontId="15" fillId="0" borderId="48" xfId="0" applyFont="1" applyBorder="1" applyAlignment="1">
      <alignment horizontal="left"/>
    </xf>
    <xf numFmtId="164" fontId="15" fillId="3" borderId="50" xfId="0" applyNumberFormat="1" applyFont="1" applyFill="1" applyBorder="1"/>
    <xf numFmtId="0" fontId="15" fillId="0" borderId="48" xfId="0" applyFont="1" applyBorder="1" applyAlignment="1">
      <alignment horizontal="left" wrapText="1"/>
    </xf>
    <xf numFmtId="164" fontId="15" fillId="8" borderId="50" xfId="0" applyNumberFormat="1" applyFont="1" applyFill="1" applyBorder="1"/>
    <xf numFmtId="164" fontId="15" fillId="9" borderId="50" xfId="0" applyNumberFormat="1" applyFont="1" applyFill="1" applyBorder="1"/>
    <xf numFmtId="0" fontId="0" fillId="0" borderId="45" xfId="0" applyBorder="1"/>
    <xf numFmtId="164" fontId="15" fillId="4" borderId="50" xfId="0" applyNumberFormat="1" applyFont="1" applyFill="1" applyBorder="1"/>
    <xf numFmtId="164" fontId="15" fillId="5" borderId="50" xfId="0" applyNumberFormat="1" applyFont="1" applyFill="1" applyBorder="1"/>
    <xf numFmtId="164" fontId="15" fillId="6" borderId="50" xfId="0" applyNumberFormat="1" applyFont="1" applyFill="1" applyBorder="1"/>
    <xf numFmtId="0" fontId="15" fillId="0" borderId="47" xfId="0" applyFont="1" applyBorder="1" applyAlignment="1">
      <alignment horizontal="left"/>
    </xf>
    <xf numFmtId="164" fontId="17" fillId="0" borderId="52" xfId="0" applyNumberFormat="1" applyFont="1" applyBorder="1"/>
    <xf numFmtId="0" fontId="15" fillId="0" borderId="51" xfId="0" applyFont="1" applyBorder="1" applyAlignment="1">
      <alignment horizontal="left"/>
    </xf>
    <xf numFmtId="0" fontId="20" fillId="0" borderId="45" xfId="0" applyFont="1" applyBorder="1"/>
    <xf numFmtId="0" fontId="15" fillId="0" borderId="55" xfId="0" applyFont="1" applyBorder="1"/>
    <xf numFmtId="0" fontId="15" fillId="0" borderId="56" xfId="0" applyFont="1" applyBorder="1"/>
    <xf numFmtId="0" fontId="15" fillId="0" borderId="57" xfId="0" applyFont="1" applyBorder="1"/>
    <xf numFmtId="0" fontId="17" fillId="7" borderId="6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1" fontId="19" fillId="8" borderId="6" xfId="0" applyNumberFormat="1" applyFont="1" applyFill="1" applyBorder="1" applyAlignment="1">
      <alignment vertical="center" wrapText="1"/>
    </xf>
    <xf numFmtId="1" fontId="19" fillId="9" borderId="6" xfId="0" applyNumberFormat="1" applyFont="1" applyFill="1" applyBorder="1" applyAlignment="1">
      <alignment horizontal="left" vertical="center" wrapText="1"/>
    </xf>
    <xf numFmtId="2" fontId="17" fillId="4" borderId="6" xfId="0" applyNumberFormat="1" applyFont="1" applyFill="1" applyBorder="1" applyAlignment="1">
      <alignment vertical="center" wrapText="1"/>
    </xf>
    <xf numFmtId="0" fontId="17" fillId="6" borderId="6" xfId="0" applyFont="1" applyFill="1" applyBorder="1" applyAlignment="1">
      <alignment vertical="center" wrapText="1"/>
    </xf>
    <xf numFmtId="0" fontId="24" fillId="0" borderId="0" xfId="2"/>
    <xf numFmtId="164" fontId="6" fillId="7" borderId="37" xfId="0" applyNumberFormat="1" applyFont="1" applyFill="1" applyBorder="1"/>
    <xf numFmtId="164" fontId="6" fillId="3" borderId="36" xfId="0" applyNumberFormat="1" applyFont="1" applyFill="1" applyBorder="1"/>
    <xf numFmtId="164" fontId="6" fillId="8" borderId="36" xfId="0" applyNumberFormat="1" applyFont="1" applyFill="1" applyBorder="1"/>
    <xf numFmtId="164" fontId="6" fillId="9" borderId="36" xfId="0" applyNumberFormat="1" applyFont="1" applyFill="1" applyBorder="1"/>
    <xf numFmtId="164" fontId="10" fillId="0" borderId="16" xfId="0" applyNumberFormat="1" applyFont="1" applyBorder="1"/>
    <xf numFmtId="0" fontId="18" fillId="2" borderId="3" xfId="0" applyFont="1" applyFill="1" applyBorder="1" applyAlignment="1">
      <alignment wrapText="1"/>
    </xf>
    <xf numFmtId="164" fontId="10" fillId="8" borderId="1" xfId="0" applyNumberFormat="1" applyFont="1" applyFill="1" applyBorder="1"/>
    <xf numFmtId="164" fontId="10" fillId="8" borderId="7" xfId="0" applyNumberFormat="1" applyFont="1" applyFill="1" applyBorder="1"/>
    <xf numFmtId="164" fontId="10" fillId="9" borderId="1" xfId="0" applyNumberFormat="1" applyFont="1" applyFill="1" applyBorder="1"/>
    <xf numFmtId="164" fontId="10" fillId="9" borderId="7" xfId="0" applyNumberFormat="1" applyFont="1" applyFill="1" applyBorder="1"/>
    <xf numFmtId="0" fontId="10" fillId="4" borderId="0" xfId="0" applyFont="1" applyFill="1"/>
    <xf numFmtId="0" fontId="10" fillId="4" borderId="20" xfId="0" applyFont="1" applyFill="1" applyBorder="1"/>
    <xf numFmtId="164" fontId="10" fillId="0" borderId="12" xfId="0" applyNumberFormat="1" applyFont="1" applyBorder="1"/>
    <xf numFmtId="0" fontId="25" fillId="0" borderId="0" xfId="0" applyFont="1"/>
    <xf numFmtId="0" fontId="8" fillId="5" borderId="58" xfId="0" applyFont="1" applyFill="1" applyBorder="1" applyAlignment="1">
      <alignment vertical="center" wrapText="1"/>
    </xf>
    <xf numFmtId="0" fontId="8" fillId="5" borderId="60" xfId="0" applyFont="1" applyFill="1" applyBorder="1" applyAlignment="1">
      <alignment vertical="center" wrapText="1"/>
    </xf>
    <xf numFmtId="0" fontId="8" fillId="5" borderId="58" xfId="0" applyFont="1" applyFill="1" applyBorder="1" applyAlignment="1">
      <alignment vertical="center"/>
    </xf>
    <xf numFmtId="0" fontId="26" fillId="11" borderId="58" xfId="0" applyFont="1" applyFill="1" applyBorder="1" applyAlignment="1">
      <alignment vertical="center" wrapText="1"/>
    </xf>
    <xf numFmtId="0" fontId="26" fillId="11" borderId="59" xfId="0" applyFont="1" applyFill="1" applyBorder="1" applyAlignment="1">
      <alignment vertical="center" wrapText="1"/>
    </xf>
    <xf numFmtId="0" fontId="8" fillId="0" borderId="60" xfId="0" applyFont="1" applyBorder="1" applyAlignment="1">
      <alignment vertical="center" wrapText="1"/>
    </xf>
    <xf numFmtId="0" fontId="8" fillId="5" borderId="58" xfId="0" applyFont="1" applyFill="1" applyBorder="1" applyAlignment="1">
      <alignment horizontal="left" vertical="center" wrapText="1"/>
    </xf>
    <xf numFmtId="0" fontId="8" fillId="5" borderId="58" xfId="0" applyFont="1" applyFill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10" fillId="12" borderId="62" xfId="0" applyFont="1" applyFill="1" applyBorder="1" applyAlignment="1">
      <alignment horizontal="left" vertical="center" wrapText="1"/>
    </xf>
    <xf numFmtId="0" fontId="10" fillId="12" borderId="59" xfId="0" applyFont="1" applyFill="1" applyBorder="1" applyAlignment="1">
      <alignment horizontal="left" vertical="center" wrapText="1"/>
    </xf>
    <xf numFmtId="0" fontId="26" fillId="5" borderId="58" xfId="0" applyFont="1" applyFill="1" applyBorder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6" fillId="0" borderId="8" xfId="0" applyFont="1" applyBorder="1"/>
    <xf numFmtId="164" fontId="15" fillId="0" borderId="65" xfId="0" applyNumberFormat="1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4" fontId="10" fillId="12" borderId="61" xfId="0" applyNumberFormat="1" applyFont="1" applyFill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1" fontId="10" fillId="8" borderId="1" xfId="0" applyNumberFormat="1" applyFont="1" applyFill="1" applyBorder="1"/>
    <xf numFmtId="0" fontId="6" fillId="0" borderId="16" xfId="0" applyFont="1" applyBorder="1" applyProtection="1">
      <protection locked="0"/>
    </xf>
    <xf numFmtId="0" fontId="6" fillId="0" borderId="1" xfId="0" applyFont="1" applyBorder="1" applyProtection="1">
      <protection locked="0"/>
    </xf>
    <xf numFmtId="165" fontId="6" fillId="0" borderId="16" xfId="0" applyNumberFormat="1" applyFont="1" applyBorder="1" applyProtection="1">
      <protection locked="0"/>
    </xf>
    <xf numFmtId="165" fontId="10" fillId="0" borderId="16" xfId="0" applyNumberFormat="1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2" fillId="0" borderId="1" xfId="0" applyFont="1" applyBorder="1" applyProtection="1">
      <protection locked="0"/>
    </xf>
    <xf numFmtId="0" fontId="12" fillId="0" borderId="25" xfId="0" applyFont="1" applyBorder="1" applyProtection="1">
      <protection locked="0"/>
    </xf>
    <xf numFmtId="0" fontId="10" fillId="0" borderId="1" xfId="0" applyFont="1" applyBorder="1" applyProtection="1">
      <protection locked="0"/>
    </xf>
    <xf numFmtId="165" fontId="10" fillId="0" borderId="1" xfId="0" applyNumberFormat="1" applyFont="1" applyBorder="1" applyProtection="1">
      <protection locked="0"/>
    </xf>
    <xf numFmtId="166" fontId="12" fillId="0" borderId="1" xfId="0" applyNumberFormat="1" applyFont="1" applyBorder="1" applyProtection="1">
      <protection locked="0"/>
    </xf>
    <xf numFmtId="0" fontId="10" fillId="0" borderId="16" xfId="0" applyFont="1" applyBorder="1" applyProtection="1">
      <protection locked="0"/>
    </xf>
    <xf numFmtId="0" fontId="6" fillId="0" borderId="33" xfId="0" applyFont="1" applyBorder="1" applyProtection="1">
      <protection locked="0"/>
    </xf>
    <xf numFmtId="165" fontId="6" fillId="0" borderId="33" xfId="0" applyNumberFormat="1" applyFont="1" applyBorder="1" applyProtection="1">
      <protection locked="0"/>
    </xf>
    <xf numFmtId="164" fontId="6" fillId="0" borderId="37" xfId="0" applyNumberFormat="1" applyFont="1" applyBorder="1" applyProtection="1">
      <protection locked="0"/>
    </xf>
    <xf numFmtId="0" fontId="10" fillId="0" borderId="0" xfId="0" applyFont="1" applyProtection="1">
      <protection locked="0"/>
    </xf>
    <xf numFmtId="164" fontId="12" fillId="0" borderId="37" xfId="0" applyNumberFormat="1" applyFont="1" applyBorder="1" applyProtection="1">
      <protection locked="0"/>
    </xf>
    <xf numFmtId="164" fontId="10" fillId="0" borderId="37" xfId="0" applyNumberFormat="1" applyFont="1" applyBorder="1" applyProtection="1">
      <protection locked="0"/>
    </xf>
    <xf numFmtId="165" fontId="8" fillId="5" borderId="2" xfId="0" applyNumberFormat="1" applyFont="1" applyFill="1" applyBorder="1" applyProtection="1">
      <protection locked="0"/>
    </xf>
    <xf numFmtId="0" fontId="8" fillId="5" borderId="2" xfId="0" applyFont="1" applyFill="1" applyBorder="1" applyProtection="1">
      <protection locked="0"/>
    </xf>
    <xf numFmtId="165" fontId="6" fillId="0" borderId="1" xfId="0" applyNumberFormat="1" applyFont="1" applyBorder="1" applyProtection="1">
      <protection locked="0"/>
    </xf>
    <xf numFmtId="14" fontId="6" fillId="0" borderId="16" xfId="0" applyNumberFormat="1" applyFont="1" applyBorder="1" applyProtection="1">
      <protection locked="0"/>
    </xf>
    <xf numFmtId="0" fontId="8" fillId="0" borderId="60" xfId="0" applyFont="1" applyBorder="1" applyAlignment="1" applyProtection="1">
      <alignment vertical="center" wrapText="1"/>
      <protection locked="0"/>
    </xf>
    <xf numFmtId="0" fontId="6" fillId="0" borderId="24" xfId="0" applyFont="1" applyBorder="1" applyAlignment="1" applyProtection="1">
      <alignment vertical="center" wrapText="1"/>
      <protection locked="0"/>
    </xf>
    <xf numFmtId="164" fontId="6" fillId="7" borderId="16" xfId="0" applyNumberFormat="1" applyFont="1" applyFill="1" applyBorder="1" applyProtection="1">
      <protection locked="0"/>
    </xf>
    <xf numFmtId="14" fontId="7" fillId="0" borderId="1" xfId="0" applyNumberFormat="1" applyFont="1" applyBorder="1" applyAlignment="1">
      <alignment horizontal="left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/>
    </xf>
    <xf numFmtId="14" fontId="10" fillId="0" borderId="1" xfId="0" applyNumberFormat="1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1" fillId="3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8" borderId="35" xfId="0" applyFont="1" applyFill="1" applyBorder="1" applyAlignment="1">
      <alignment horizontal="center"/>
    </xf>
    <xf numFmtId="0" fontId="9" fillId="8" borderId="3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9" fillId="9" borderId="35" xfId="0" applyFont="1" applyFill="1" applyBorder="1" applyAlignment="1">
      <alignment horizontal="center"/>
    </xf>
    <xf numFmtId="0" fontId="9" fillId="9" borderId="36" xfId="0" applyFont="1" applyFill="1" applyBorder="1" applyAlignment="1">
      <alignment horizontal="center"/>
    </xf>
    <xf numFmtId="0" fontId="9" fillId="9" borderId="17" xfId="0" applyFont="1" applyFill="1" applyBorder="1" applyAlignment="1">
      <alignment horizontal="center"/>
    </xf>
    <xf numFmtId="0" fontId="9" fillId="7" borderId="34" xfId="0" applyFont="1" applyFill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10" fillId="0" borderId="35" xfId="0" applyFont="1" applyBorder="1" applyAlignment="1" applyProtection="1">
      <alignment horizontal="left"/>
      <protection locked="0"/>
    </xf>
    <xf numFmtId="0" fontId="10" fillId="0" borderId="36" xfId="0" applyFont="1" applyBorder="1" applyAlignment="1" applyProtection="1">
      <alignment horizontal="left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4" fillId="10" borderId="0" xfId="0" applyFont="1" applyFill="1" applyAlignment="1">
      <alignment horizontal="center" vertical="center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 vertical="top"/>
      <protection locked="0"/>
    </xf>
    <xf numFmtId="0" fontId="6" fillId="0" borderId="62" xfId="0" applyFont="1" applyBorder="1" applyAlignment="1" applyProtection="1">
      <alignment horizontal="left" vertical="top"/>
      <protection locked="0"/>
    </xf>
    <xf numFmtId="0" fontId="6" fillId="0" borderId="59" xfId="0" applyFont="1" applyBorder="1" applyAlignment="1" applyProtection="1">
      <alignment horizontal="left" vertical="top"/>
      <protection locked="0"/>
    </xf>
    <xf numFmtId="0" fontId="10" fillId="12" borderId="61" xfId="0" applyFont="1" applyFill="1" applyBorder="1" applyAlignment="1">
      <alignment horizontal="left" vertical="center" wrapText="1"/>
    </xf>
    <xf numFmtId="0" fontId="10" fillId="12" borderId="62" xfId="0" applyFont="1" applyFill="1" applyBorder="1" applyAlignment="1">
      <alignment horizontal="left" vertical="center" wrapText="1"/>
    </xf>
    <xf numFmtId="0" fontId="10" fillId="12" borderId="59" xfId="0" applyFont="1" applyFill="1" applyBorder="1" applyAlignment="1">
      <alignment horizontal="left" vertical="center" wrapText="1"/>
    </xf>
    <xf numFmtId="0" fontId="10" fillId="12" borderId="61" xfId="0" applyFont="1" applyFill="1" applyBorder="1" applyAlignment="1" applyProtection="1">
      <alignment horizontal="left" vertical="top"/>
      <protection locked="0"/>
    </xf>
    <xf numFmtId="0" fontId="10" fillId="12" borderId="62" xfId="0" applyFont="1" applyFill="1" applyBorder="1" applyAlignment="1" applyProtection="1">
      <alignment horizontal="left" vertical="top"/>
      <protection locked="0"/>
    </xf>
    <xf numFmtId="0" fontId="10" fillId="12" borderId="59" xfId="0" applyFont="1" applyFill="1" applyBorder="1" applyAlignment="1" applyProtection="1">
      <alignment horizontal="left" vertical="top"/>
      <protection locked="0"/>
    </xf>
    <xf numFmtId="0" fontId="4" fillId="10" borderId="0" xfId="0" applyFont="1" applyFill="1" applyAlignment="1">
      <alignment horizontal="center"/>
    </xf>
    <xf numFmtId="0" fontId="6" fillId="0" borderId="23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  <xf numFmtId="0" fontId="8" fillId="5" borderId="63" xfId="0" applyFont="1" applyFill="1" applyBorder="1" applyAlignment="1">
      <alignment vertical="center"/>
    </xf>
    <xf numFmtId="0" fontId="8" fillId="5" borderId="64" xfId="0" applyFont="1" applyFill="1" applyBorder="1" applyAlignment="1">
      <alignment vertical="center"/>
    </xf>
    <xf numFmtId="0" fontId="8" fillId="5" borderId="60" xfId="0" applyFont="1" applyFill="1" applyBorder="1" applyAlignment="1">
      <alignment vertical="center"/>
    </xf>
    <xf numFmtId="0" fontId="23" fillId="10" borderId="0" xfId="0" applyFont="1" applyFill="1" applyAlignment="1">
      <alignment horizontal="center"/>
    </xf>
    <xf numFmtId="0" fontId="15" fillId="0" borderId="40" xfId="0" applyFont="1" applyBorder="1" applyAlignment="1">
      <alignment horizontal="left" vertical="top"/>
    </xf>
    <xf numFmtId="0" fontId="15" fillId="0" borderId="41" xfId="0" applyFont="1" applyBorder="1" applyAlignment="1">
      <alignment horizontal="left" vertical="top"/>
    </xf>
    <xf numFmtId="0" fontId="15" fillId="0" borderId="53" xfId="0" applyFont="1" applyBorder="1" applyAlignment="1">
      <alignment horizontal="left" vertical="top"/>
    </xf>
    <xf numFmtId="0" fontId="15" fillId="0" borderId="19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46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5" fillId="0" borderId="18" xfId="0" applyFont="1" applyBorder="1" applyAlignment="1">
      <alignment horizontal="left" vertical="top"/>
    </xf>
    <xf numFmtId="0" fontId="15" fillId="0" borderId="54" xfId="0" applyFont="1" applyBorder="1" applyAlignment="1">
      <alignment horizontal="left" vertical="top"/>
    </xf>
    <xf numFmtId="0" fontId="17" fillId="0" borderId="4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46" xfId="0" applyFont="1" applyBorder="1" applyAlignment="1">
      <alignment horizontal="center"/>
    </xf>
    <xf numFmtId="0" fontId="4" fillId="10" borderId="4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/>
    </xf>
    <xf numFmtId="0" fontId="16" fillId="10" borderId="44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56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3399"/>
      <color rgb="FF9FAEE5"/>
      <color rgb="FF18BAA8"/>
      <color rgb="FFFFCC00"/>
      <color rgb="FF003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226967</xdr:colOff>
      <xdr:row>8</xdr:row>
      <xdr:rowOff>679021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CBB9AE41-CC25-4D6F-9B90-4762DE121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682107" cy="23799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11907</xdr:rowOff>
    </xdr:from>
    <xdr:to>
      <xdr:col>4</xdr:col>
      <xdr:colOff>0</xdr:colOff>
      <xdr:row>7</xdr:row>
      <xdr:rowOff>177102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029E3DC6-F14C-44C4-9AD7-928B0B11A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9" y="11907"/>
          <a:ext cx="10858500" cy="14986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0</xdr:rowOff>
    </xdr:from>
    <xdr:to>
      <xdr:col>10</xdr:col>
      <xdr:colOff>1035844</xdr:colOff>
      <xdr:row>7</xdr:row>
      <xdr:rowOff>294668</xdr:rowOff>
    </xdr:to>
    <xdr:pic>
      <xdr:nvPicPr>
        <xdr:cNvPr id="3" name="Slika 1">
          <a:extLst>
            <a:ext uri="{FF2B5EF4-FFF2-40B4-BE49-F238E27FC236}">
              <a16:creationId xmlns:a16="http://schemas.microsoft.com/office/drawing/2014/main" id="{5AF1AA9A-4E25-427B-8E81-92B4F554D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" y="0"/>
          <a:ext cx="15132844" cy="17948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3A2F7-C46C-4085-BE0C-0F767ABE919B}">
  <dimension ref="A1:X96"/>
  <sheetViews>
    <sheetView tabSelected="1" topLeftCell="A9" zoomScale="80" zoomScaleNormal="80" workbookViewId="0">
      <selection activeCell="M28" sqref="M28"/>
    </sheetView>
  </sheetViews>
  <sheetFormatPr defaultRowHeight="14.4" x14ac:dyDescent="0.3"/>
  <cols>
    <col min="1" max="1" width="42.33203125" customWidth="1"/>
    <col min="2" max="2" width="16.88671875" bestFit="1" customWidth="1"/>
    <col min="3" max="3" width="16.109375" customWidth="1"/>
    <col min="4" max="4" width="25" bestFit="1" customWidth="1"/>
    <col min="5" max="5" width="17.6640625" bestFit="1" customWidth="1"/>
    <col min="6" max="6" width="15.109375" bestFit="1" customWidth="1"/>
    <col min="7" max="7" width="12.6640625" customWidth="1"/>
    <col min="8" max="8" width="19" bestFit="1" customWidth="1"/>
    <col min="9" max="9" width="16.6640625" bestFit="1" customWidth="1"/>
    <col min="10" max="10" width="18.88671875" bestFit="1" customWidth="1"/>
    <col min="11" max="11" width="16.44140625" customWidth="1"/>
    <col min="12" max="12" width="30.109375" bestFit="1" customWidth="1"/>
    <col min="13" max="13" width="28.44140625" bestFit="1" customWidth="1"/>
    <col min="14" max="16" width="28.44140625" customWidth="1"/>
    <col min="17" max="17" width="29" customWidth="1"/>
    <col min="18" max="18" width="33.33203125" bestFit="1" customWidth="1"/>
    <col min="19" max="21" width="16.44140625" customWidth="1"/>
    <col min="22" max="22" width="15.44140625" customWidth="1"/>
    <col min="23" max="23" width="16.5546875" customWidth="1"/>
    <col min="24" max="24" width="16.109375" customWidth="1"/>
  </cols>
  <sheetData>
    <row r="1" spans="1:24" ht="28.5" customHeight="1" x14ac:dyDescent="0.3"/>
    <row r="9" spans="1:24" ht="58.5" customHeight="1" x14ac:dyDescent="0.3"/>
    <row r="10" spans="1:24" ht="58.5" customHeight="1" x14ac:dyDescent="0.3">
      <c r="A10" s="292" t="s">
        <v>142</v>
      </c>
      <c r="B10" s="292"/>
      <c r="C10" s="292"/>
      <c r="D10" s="292"/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</row>
    <row r="11" spans="1:24" ht="58.5" customHeight="1" x14ac:dyDescent="0.3"/>
    <row r="12" spans="1:24" ht="19.95" customHeight="1" x14ac:dyDescent="0.4">
      <c r="A12" s="5" t="s">
        <v>164</v>
      </c>
      <c r="B12" s="293" t="s">
        <v>163</v>
      </c>
      <c r="C12" s="293"/>
      <c r="D12" s="293"/>
      <c r="E12" s="293"/>
      <c r="F12" s="293"/>
      <c r="G12" s="293"/>
    </row>
    <row r="13" spans="1:24" ht="17.399999999999999" x14ac:dyDescent="0.4">
      <c r="A13" s="5" t="s">
        <v>116</v>
      </c>
      <c r="B13" s="276"/>
      <c r="C13" s="276"/>
      <c r="D13" s="276"/>
      <c r="E13" s="276"/>
      <c r="F13" s="276"/>
      <c r="G13" s="276"/>
    </row>
    <row r="14" spans="1:24" ht="17.399999999999999" x14ac:dyDescent="0.4">
      <c r="A14" s="5" t="s">
        <v>117</v>
      </c>
      <c r="B14" s="276"/>
      <c r="C14" s="276"/>
      <c r="D14" s="276"/>
      <c r="E14" s="276"/>
      <c r="F14" s="276"/>
      <c r="G14" s="276"/>
    </row>
    <row r="15" spans="1:24" ht="17.399999999999999" x14ac:dyDescent="0.4">
      <c r="A15" s="5" t="s">
        <v>159</v>
      </c>
      <c r="B15" s="289"/>
      <c r="C15" s="290"/>
      <c r="D15" s="290"/>
      <c r="E15" s="290"/>
      <c r="F15" s="290"/>
      <c r="G15" s="291"/>
    </row>
    <row r="16" spans="1:24" ht="17.399999999999999" x14ac:dyDescent="0.4">
      <c r="A16" s="5" t="s">
        <v>99</v>
      </c>
      <c r="B16" s="276"/>
      <c r="C16" s="276"/>
      <c r="D16" s="276"/>
      <c r="E16" s="276"/>
      <c r="F16" s="276"/>
      <c r="G16" s="276"/>
    </row>
    <row r="17" spans="1:24" ht="17.399999999999999" x14ac:dyDescent="0.4">
      <c r="A17" s="5" t="s">
        <v>114</v>
      </c>
      <c r="B17" s="289"/>
      <c r="C17" s="290"/>
      <c r="D17" s="290"/>
      <c r="E17" s="290"/>
      <c r="F17" s="290"/>
      <c r="G17" s="291"/>
    </row>
    <row r="18" spans="1:24" ht="17.399999999999999" x14ac:dyDescent="0.4">
      <c r="A18" s="5" t="s">
        <v>113</v>
      </c>
      <c r="B18" s="289"/>
      <c r="C18" s="290"/>
      <c r="D18" s="290"/>
      <c r="E18" s="290"/>
      <c r="F18" s="290"/>
      <c r="G18" s="291"/>
    </row>
    <row r="19" spans="1:24" ht="17.399999999999999" x14ac:dyDescent="0.4">
      <c r="A19" s="5" t="s">
        <v>115</v>
      </c>
      <c r="B19" s="289"/>
      <c r="C19" s="290"/>
      <c r="D19" s="290"/>
      <c r="E19" s="290"/>
      <c r="F19" s="290"/>
      <c r="G19" s="291"/>
    </row>
    <row r="20" spans="1:24" ht="17.399999999999999" x14ac:dyDescent="0.4">
      <c r="A20" s="5" t="s">
        <v>118</v>
      </c>
      <c r="B20" s="289">
        <v>1</v>
      </c>
      <c r="C20" s="290"/>
      <c r="D20" s="290"/>
      <c r="E20" s="290"/>
      <c r="F20" s="290"/>
      <c r="G20" s="291"/>
    </row>
    <row r="21" spans="1:24" ht="17.399999999999999" x14ac:dyDescent="0.4">
      <c r="A21" s="5" t="s">
        <v>119</v>
      </c>
      <c r="B21" s="276"/>
      <c r="C21" s="276"/>
      <c r="D21" s="276"/>
      <c r="E21" s="276"/>
      <c r="F21" s="276"/>
      <c r="G21" s="276"/>
    </row>
    <row r="22" spans="1:24" ht="17.399999999999999" x14ac:dyDescent="0.4">
      <c r="A22" s="5" t="s">
        <v>120</v>
      </c>
      <c r="B22" s="275"/>
      <c r="C22" s="276"/>
      <c r="D22" s="276"/>
      <c r="E22" s="276"/>
      <c r="F22" s="276"/>
      <c r="G22" s="276"/>
    </row>
    <row r="23" spans="1:24" ht="17.399999999999999" x14ac:dyDescent="0.4">
      <c r="A23" s="5" t="s">
        <v>46</v>
      </c>
      <c r="B23" s="268" t="s">
        <v>47</v>
      </c>
      <c r="C23" s="268"/>
      <c r="D23" s="268"/>
      <c r="E23" s="268"/>
      <c r="F23" s="268"/>
      <c r="G23" s="268"/>
    </row>
    <row r="24" spans="1:24" x14ac:dyDescent="0.3">
      <c r="A24" s="3"/>
      <c r="B24" s="4"/>
      <c r="C24" s="4"/>
      <c r="D24" s="4"/>
      <c r="E24" s="4"/>
      <c r="F24" s="4"/>
      <c r="G24" s="4"/>
    </row>
    <row r="25" spans="1:24" ht="15" thickBot="1" x14ac:dyDescent="0.35"/>
    <row r="26" spans="1:24" s="6" customFormat="1" ht="27" customHeight="1" x14ac:dyDescent="0.35">
      <c r="A26" s="269" t="s">
        <v>84</v>
      </c>
      <c r="B26" s="270"/>
      <c r="C26" s="270"/>
      <c r="D26" s="270"/>
      <c r="E26" s="270"/>
      <c r="F26" s="270"/>
      <c r="G26" s="270"/>
      <c r="H26" s="270"/>
      <c r="I26" s="270"/>
      <c r="J26" s="270"/>
      <c r="K26" s="270"/>
      <c r="L26" s="270"/>
      <c r="M26" s="270"/>
      <c r="N26" s="270"/>
      <c r="O26" s="270"/>
      <c r="P26" s="173"/>
      <c r="Q26" s="271" t="s">
        <v>83</v>
      </c>
      <c r="R26" s="272"/>
      <c r="S26" s="272"/>
      <c r="T26" s="272"/>
      <c r="U26" s="272"/>
      <c r="V26" s="272"/>
      <c r="W26" s="272"/>
      <c r="X26" s="273"/>
    </row>
    <row r="27" spans="1:24" s="6" customFormat="1" ht="62.4" x14ac:dyDescent="0.35">
      <c r="A27" s="7" t="s">
        <v>85</v>
      </c>
      <c r="B27" s="9" t="s">
        <v>152</v>
      </c>
      <c r="C27" s="8" t="s">
        <v>48</v>
      </c>
      <c r="D27" s="9" t="s">
        <v>49</v>
      </c>
      <c r="E27" s="9" t="s">
        <v>50</v>
      </c>
      <c r="F27" s="9" t="s">
        <v>51</v>
      </c>
      <c r="G27" s="8" t="s">
        <v>52</v>
      </c>
      <c r="H27" s="9" t="s">
        <v>53</v>
      </c>
      <c r="I27" s="8" t="s">
        <v>54</v>
      </c>
      <c r="J27" s="9" t="s">
        <v>55</v>
      </c>
      <c r="K27" s="9" t="s">
        <v>56</v>
      </c>
      <c r="L27" s="8" t="s">
        <v>57</v>
      </c>
      <c r="M27" s="8" t="s">
        <v>58</v>
      </c>
      <c r="N27" s="9" t="s">
        <v>59</v>
      </c>
      <c r="O27" s="10" t="s">
        <v>60</v>
      </c>
      <c r="P27" s="10" t="s">
        <v>107</v>
      </c>
      <c r="Q27" s="11" t="s">
        <v>61</v>
      </c>
      <c r="R27" s="9" t="s">
        <v>62</v>
      </c>
      <c r="S27" s="9" t="s">
        <v>63</v>
      </c>
      <c r="T27" s="9" t="s">
        <v>64</v>
      </c>
      <c r="U27" s="9" t="s">
        <v>65</v>
      </c>
      <c r="V27" s="9" t="s">
        <v>66</v>
      </c>
      <c r="W27" s="9" t="s">
        <v>67</v>
      </c>
      <c r="X27" s="12" t="s">
        <v>68</v>
      </c>
    </row>
    <row r="28" spans="1:24" s="6" customFormat="1" ht="15.6" x14ac:dyDescent="0.35">
      <c r="A28" s="13" t="s">
        <v>82</v>
      </c>
      <c r="B28" s="286" t="s">
        <v>91</v>
      </c>
      <c r="C28" s="287"/>
      <c r="D28" s="287"/>
      <c r="E28" s="287"/>
      <c r="F28" s="287"/>
      <c r="G28" s="287"/>
      <c r="H28" s="287"/>
      <c r="I28" s="287"/>
      <c r="J28" s="287"/>
      <c r="K28" s="287"/>
      <c r="L28" s="288"/>
      <c r="M28" s="267"/>
      <c r="N28" s="16">
        <f>M28*V28</f>
        <v>0</v>
      </c>
      <c r="O28" s="16">
        <f>M28-N28</f>
        <v>0</v>
      </c>
      <c r="P28" s="202"/>
      <c r="Q28" s="17" t="s">
        <v>47</v>
      </c>
      <c r="R28" s="16">
        <f>IF(Q28="YES",M28,IF(F28&gt;B23,0,"Upisati iznos"))</f>
        <v>0</v>
      </c>
      <c r="S28" s="14">
        <f>M28-R28</f>
        <v>0</v>
      </c>
      <c r="T28" s="15"/>
      <c r="U28" s="15"/>
      <c r="V28" s="15">
        <v>0.85</v>
      </c>
      <c r="W28" s="14">
        <f>R28*V28</f>
        <v>0</v>
      </c>
      <c r="X28" s="18">
        <f t="shared" ref="X28" si="0">R28-W28</f>
        <v>0</v>
      </c>
    </row>
    <row r="29" spans="1:24" s="6" customFormat="1" ht="15.6" x14ac:dyDescent="0.35">
      <c r="A29" s="19" t="s">
        <v>69</v>
      </c>
      <c r="B29" s="277" t="s">
        <v>89</v>
      </c>
      <c r="C29" s="278"/>
      <c r="D29" s="278"/>
      <c r="E29" s="278"/>
      <c r="F29" s="278"/>
      <c r="G29" s="278"/>
      <c r="H29" s="278"/>
      <c r="I29" s="278"/>
      <c r="J29" s="278"/>
      <c r="K29" s="278"/>
      <c r="L29" s="279"/>
      <c r="M29" s="20">
        <f>(M43+M55+M67)*0.2</f>
        <v>0</v>
      </c>
      <c r="N29" s="21">
        <f>M29*V29</f>
        <v>0</v>
      </c>
      <c r="O29" s="21">
        <f>M29-N29</f>
        <v>0</v>
      </c>
      <c r="P29" s="203"/>
      <c r="Q29" s="22" t="s">
        <v>47</v>
      </c>
      <c r="R29" s="20">
        <f>(R43+R55+R67)*0.2</f>
        <v>0</v>
      </c>
      <c r="S29" s="20">
        <f>M29-R29</f>
        <v>0</v>
      </c>
      <c r="T29" s="23"/>
      <c r="U29" s="23"/>
      <c r="V29" s="24">
        <v>0.85</v>
      </c>
      <c r="W29" s="20">
        <f>R29*V29</f>
        <v>0</v>
      </c>
      <c r="X29" s="25">
        <f>R29-W29</f>
        <v>0</v>
      </c>
    </row>
    <row r="30" spans="1:24" s="6" customFormat="1" ht="15.6" x14ac:dyDescent="0.35">
      <c r="A30" s="26" t="s">
        <v>78</v>
      </c>
      <c r="B30" s="280" t="s">
        <v>90</v>
      </c>
      <c r="C30" s="281"/>
      <c r="D30" s="281"/>
      <c r="E30" s="281"/>
      <c r="F30" s="281"/>
      <c r="G30" s="281"/>
      <c r="H30" s="281"/>
      <c r="I30" s="281"/>
      <c r="J30" s="281"/>
      <c r="K30" s="281"/>
      <c r="L30" s="282"/>
      <c r="M30" s="27">
        <f>M29*0.15</f>
        <v>0</v>
      </c>
      <c r="N30" s="28">
        <f>M30*V30</f>
        <v>0</v>
      </c>
      <c r="O30" s="28">
        <f>M30-N30</f>
        <v>0</v>
      </c>
      <c r="P30" s="204"/>
      <c r="Q30" s="29" t="s">
        <v>47</v>
      </c>
      <c r="R30" s="27">
        <f>R29*0.15</f>
        <v>0</v>
      </c>
      <c r="S30" s="27">
        <f>M30-R30</f>
        <v>0</v>
      </c>
      <c r="T30" s="243"/>
      <c r="U30" s="26"/>
      <c r="V30" s="30">
        <v>0.85</v>
      </c>
      <c r="W30" s="208">
        <f>R30*V30</f>
        <v>0</v>
      </c>
      <c r="X30" s="209">
        <f t="shared" ref="X30:X31" si="1">R30-W30</f>
        <v>0</v>
      </c>
    </row>
    <row r="31" spans="1:24" s="6" customFormat="1" ht="15.6" x14ac:dyDescent="0.35">
      <c r="A31" s="32" t="s">
        <v>79</v>
      </c>
      <c r="B31" s="283" t="s">
        <v>90</v>
      </c>
      <c r="C31" s="284"/>
      <c r="D31" s="284"/>
      <c r="E31" s="284"/>
      <c r="F31" s="284"/>
      <c r="G31" s="284"/>
      <c r="H31" s="284"/>
      <c r="I31" s="284"/>
      <c r="J31" s="284"/>
      <c r="K31" s="284"/>
      <c r="L31" s="285"/>
      <c r="M31" s="33">
        <f>M29*0.15</f>
        <v>0</v>
      </c>
      <c r="N31" s="35">
        <f>M31*V31</f>
        <v>0</v>
      </c>
      <c r="O31" s="35">
        <f>M31-N31</f>
        <v>0</v>
      </c>
      <c r="P31" s="205"/>
      <c r="Q31" s="36" t="s">
        <v>47</v>
      </c>
      <c r="R31" s="33">
        <f>R29*0.15</f>
        <v>0</v>
      </c>
      <c r="S31" s="33">
        <f>M31-R31</f>
        <v>0</v>
      </c>
      <c r="T31" s="34"/>
      <c r="U31" s="34"/>
      <c r="V31" s="37">
        <v>0.85</v>
      </c>
      <c r="W31" s="210">
        <f>R31*V31</f>
        <v>0</v>
      </c>
      <c r="X31" s="211">
        <f t="shared" si="1"/>
        <v>0</v>
      </c>
    </row>
    <row r="32" spans="1:24" s="6" customFormat="1" ht="15.6" x14ac:dyDescent="0.35">
      <c r="A32" s="39" t="s">
        <v>80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40"/>
      <c r="S32" s="40"/>
      <c r="T32" s="40"/>
      <c r="U32" s="40"/>
      <c r="V32" s="40"/>
      <c r="W32" s="212"/>
      <c r="X32" s="213"/>
    </row>
    <row r="33" spans="1:24" s="6" customFormat="1" ht="15.6" x14ac:dyDescent="0.35">
      <c r="A33" s="42" t="s">
        <v>16</v>
      </c>
      <c r="B33" s="244"/>
      <c r="C33" s="244"/>
      <c r="D33" s="244"/>
      <c r="E33" s="244"/>
      <c r="F33" s="244"/>
      <c r="G33" s="245"/>
      <c r="H33" s="246"/>
      <c r="I33" s="246">
        <v>0</v>
      </c>
      <c r="J33" s="247"/>
      <c r="K33" s="244"/>
      <c r="L33" s="244"/>
      <c r="M33" s="206">
        <f t="shared" ref="M33:M42" si="2">J33*L33</f>
        <v>0</v>
      </c>
      <c r="N33" s="45">
        <f t="shared" ref="N33:N42" si="3">M33*V33</f>
        <v>0</v>
      </c>
      <c r="O33" s="45">
        <f t="shared" ref="O33:O42" si="4">M33-N33</f>
        <v>0</v>
      </c>
      <c r="P33" s="257"/>
      <c r="Q33" s="46" t="s">
        <v>47</v>
      </c>
      <c r="R33" s="133">
        <f>IF(Q33="YES",M33,IF(F33&gt;#REF!,0,"Upisati iznos"))</f>
        <v>0</v>
      </c>
      <c r="S33" s="206">
        <f t="shared" ref="S33:S42" si="5">M33-R33</f>
        <v>0</v>
      </c>
      <c r="T33" s="129"/>
      <c r="U33" s="43"/>
      <c r="V33" s="43">
        <f>0.85</f>
        <v>0.85</v>
      </c>
      <c r="W33" s="206">
        <f>R33*V34</f>
        <v>0</v>
      </c>
      <c r="X33" s="214">
        <f t="shared" ref="X33:X42" si="6">R33-W33</f>
        <v>0</v>
      </c>
    </row>
    <row r="34" spans="1:24" s="6" customFormat="1" ht="15.6" x14ac:dyDescent="0.35">
      <c r="A34" s="49" t="s">
        <v>17</v>
      </c>
      <c r="B34" s="248"/>
      <c r="C34" s="248"/>
      <c r="D34" s="249"/>
      <c r="E34" s="249"/>
      <c r="F34" s="250"/>
      <c r="G34" s="251"/>
      <c r="H34" s="252"/>
      <c r="I34" s="247">
        <v>0</v>
      </c>
      <c r="J34" s="247"/>
      <c r="K34" s="253"/>
      <c r="L34" s="254"/>
      <c r="M34" s="206">
        <f t="shared" si="2"/>
        <v>0</v>
      </c>
      <c r="N34" s="127">
        <f t="shared" si="3"/>
        <v>0</v>
      </c>
      <c r="O34" s="127">
        <f t="shared" si="4"/>
        <v>0</v>
      </c>
      <c r="P34" s="258"/>
      <c r="Q34" s="131" t="s">
        <v>47</v>
      </c>
      <c r="R34" s="133">
        <f>IF(Q34="YES",M34,IF(F34&gt;#REF!,0,"Upisati iznos"))</f>
        <v>0</v>
      </c>
      <c r="S34" s="128">
        <f t="shared" si="5"/>
        <v>0</v>
      </c>
      <c r="T34" s="129"/>
      <c r="U34" s="50"/>
      <c r="V34" s="43">
        <f>0.85</f>
        <v>0.85</v>
      </c>
      <c r="W34" s="128">
        <f>R34*V34</f>
        <v>0</v>
      </c>
      <c r="X34" s="130">
        <f t="shared" si="6"/>
        <v>0</v>
      </c>
    </row>
    <row r="35" spans="1:24" s="6" customFormat="1" ht="15.6" x14ac:dyDescent="0.35">
      <c r="A35" s="49" t="s">
        <v>18</v>
      </c>
      <c r="B35" s="251"/>
      <c r="C35" s="251"/>
      <c r="D35" s="251"/>
      <c r="E35" s="251"/>
      <c r="F35" s="251"/>
      <c r="G35" s="251"/>
      <c r="H35" s="252"/>
      <c r="I35" s="247">
        <v>0</v>
      </c>
      <c r="J35" s="247"/>
      <c r="K35" s="251"/>
      <c r="L35" s="254"/>
      <c r="M35" s="126">
        <f t="shared" si="2"/>
        <v>0</v>
      </c>
      <c r="N35" s="125">
        <f t="shared" si="3"/>
        <v>0</v>
      </c>
      <c r="O35" s="125">
        <f t="shared" si="4"/>
        <v>0</v>
      </c>
      <c r="P35" s="259"/>
      <c r="Q35" s="131" t="s">
        <v>47</v>
      </c>
      <c r="R35" s="133">
        <f>IF(Q35="YES",M35,IF(F35&gt;#REF!,0,"Upisati iznos"))</f>
        <v>0</v>
      </c>
      <c r="S35" s="126">
        <f t="shared" si="5"/>
        <v>0</v>
      </c>
      <c r="T35" s="129"/>
      <c r="U35" s="51"/>
      <c r="V35" s="43">
        <f t="shared" ref="V35:V42" si="7">0.85</f>
        <v>0.85</v>
      </c>
      <c r="W35" s="126">
        <f t="shared" ref="W35:W42" si="8">R35*V35</f>
        <v>0</v>
      </c>
      <c r="X35" s="132">
        <f t="shared" si="6"/>
        <v>0</v>
      </c>
    </row>
    <row r="36" spans="1:24" s="6" customFormat="1" ht="15.6" x14ac:dyDescent="0.35">
      <c r="A36" s="49" t="s">
        <v>19</v>
      </c>
      <c r="B36" s="251"/>
      <c r="C36" s="251"/>
      <c r="D36" s="251"/>
      <c r="E36" s="251"/>
      <c r="F36" s="251"/>
      <c r="G36" s="251"/>
      <c r="H36" s="252"/>
      <c r="I36" s="247">
        <v>0</v>
      </c>
      <c r="J36" s="247"/>
      <c r="K36" s="251"/>
      <c r="L36" s="254"/>
      <c r="M36" s="126">
        <f t="shared" si="2"/>
        <v>0</v>
      </c>
      <c r="N36" s="125">
        <f t="shared" si="3"/>
        <v>0</v>
      </c>
      <c r="O36" s="125">
        <f t="shared" si="4"/>
        <v>0</v>
      </c>
      <c r="P36" s="260"/>
      <c r="Q36" s="131" t="s">
        <v>47</v>
      </c>
      <c r="R36" s="133">
        <f>IF(Q36="YES",M36,IF(F36&gt;#REF!,0,"Upisati iznos"))</f>
        <v>0</v>
      </c>
      <c r="S36" s="126">
        <f t="shared" si="5"/>
        <v>0</v>
      </c>
      <c r="T36" s="129"/>
      <c r="U36" s="51"/>
      <c r="V36" s="43">
        <f t="shared" si="7"/>
        <v>0.85</v>
      </c>
      <c r="W36" s="126">
        <f t="shared" si="8"/>
        <v>0</v>
      </c>
      <c r="X36" s="132">
        <f t="shared" si="6"/>
        <v>0</v>
      </c>
    </row>
    <row r="37" spans="1:24" s="6" customFormat="1" ht="15.6" x14ac:dyDescent="0.35">
      <c r="A37" s="49" t="s">
        <v>20</v>
      </c>
      <c r="B37" s="251"/>
      <c r="C37" s="251"/>
      <c r="D37" s="251"/>
      <c r="E37" s="251"/>
      <c r="F37" s="251"/>
      <c r="G37" s="251"/>
      <c r="H37" s="252"/>
      <c r="I37" s="247">
        <v>0</v>
      </c>
      <c r="J37" s="247"/>
      <c r="K37" s="251"/>
      <c r="L37" s="254"/>
      <c r="M37" s="126">
        <f t="shared" si="2"/>
        <v>0</v>
      </c>
      <c r="N37" s="125">
        <f t="shared" si="3"/>
        <v>0</v>
      </c>
      <c r="O37" s="125">
        <f t="shared" si="4"/>
        <v>0</v>
      </c>
      <c r="P37" s="260"/>
      <c r="Q37" s="131" t="s">
        <v>47</v>
      </c>
      <c r="R37" s="133">
        <f>IF(Q37="YES",M37,IF(F37&gt;#REF!,0,"Upisati iznos"))</f>
        <v>0</v>
      </c>
      <c r="S37" s="126">
        <f t="shared" si="5"/>
        <v>0</v>
      </c>
      <c r="T37" s="129"/>
      <c r="U37" s="51"/>
      <c r="V37" s="43">
        <f t="shared" si="7"/>
        <v>0.85</v>
      </c>
      <c r="W37" s="126">
        <f t="shared" si="8"/>
        <v>0</v>
      </c>
      <c r="X37" s="132">
        <f t="shared" si="6"/>
        <v>0</v>
      </c>
    </row>
    <row r="38" spans="1:24" s="6" customFormat="1" ht="15.6" x14ac:dyDescent="0.35">
      <c r="A38" s="49" t="s">
        <v>21</v>
      </c>
      <c r="B38" s="249"/>
      <c r="C38" s="249"/>
      <c r="D38" s="249"/>
      <c r="E38" s="249"/>
      <c r="F38" s="250"/>
      <c r="G38" s="251"/>
      <c r="H38" s="252"/>
      <c r="I38" s="247">
        <v>0</v>
      </c>
      <c r="J38" s="247"/>
      <c r="K38" s="253"/>
      <c r="L38" s="254"/>
      <c r="M38" s="126">
        <f t="shared" si="2"/>
        <v>0</v>
      </c>
      <c r="N38" s="125">
        <f t="shared" si="3"/>
        <v>0</v>
      </c>
      <c r="O38" s="125">
        <f t="shared" si="4"/>
        <v>0</v>
      </c>
      <c r="P38" s="260"/>
      <c r="Q38" s="131" t="s">
        <v>47</v>
      </c>
      <c r="R38" s="133">
        <f>IF(Q38="YES",M38,IF(F38&gt;#REF!,0,"Upisati iznos"))</f>
        <v>0</v>
      </c>
      <c r="S38" s="126">
        <f t="shared" si="5"/>
        <v>0</v>
      </c>
      <c r="T38" s="129"/>
      <c r="U38" s="51"/>
      <c r="V38" s="43">
        <f t="shared" si="7"/>
        <v>0.85</v>
      </c>
      <c r="W38" s="126">
        <f t="shared" si="8"/>
        <v>0</v>
      </c>
      <c r="X38" s="132">
        <f t="shared" si="6"/>
        <v>0</v>
      </c>
    </row>
    <row r="39" spans="1:24" s="6" customFormat="1" ht="15.6" x14ac:dyDescent="0.35">
      <c r="A39" s="49" t="s">
        <v>22</v>
      </c>
      <c r="B39" s="251"/>
      <c r="C39" s="251"/>
      <c r="D39" s="251"/>
      <c r="E39" s="251"/>
      <c r="F39" s="251"/>
      <c r="G39" s="251"/>
      <c r="H39" s="252"/>
      <c r="I39" s="247">
        <v>0</v>
      </c>
      <c r="J39" s="247"/>
      <c r="K39" s="253"/>
      <c r="L39" s="254"/>
      <c r="M39" s="126">
        <f t="shared" si="2"/>
        <v>0</v>
      </c>
      <c r="N39" s="125">
        <f t="shared" si="3"/>
        <v>0</v>
      </c>
      <c r="O39" s="125">
        <f t="shared" si="4"/>
        <v>0</v>
      </c>
      <c r="P39" s="259"/>
      <c r="Q39" s="131" t="s">
        <v>47</v>
      </c>
      <c r="R39" s="133">
        <f>IF(Q39="YES",M39,IF(F39&gt;#REF!,0,"Upisati iznos"))</f>
        <v>0</v>
      </c>
      <c r="S39" s="126">
        <f t="shared" si="5"/>
        <v>0</v>
      </c>
      <c r="T39" s="129"/>
      <c r="U39" s="51"/>
      <c r="V39" s="43">
        <f t="shared" si="7"/>
        <v>0.85</v>
      </c>
      <c r="W39" s="126">
        <f t="shared" si="8"/>
        <v>0</v>
      </c>
      <c r="X39" s="132">
        <f t="shared" si="6"/>
        <v>0</v>
      </c>
    </row>
    <row r="40" spans="1:24" s="6" customFormat="1" ht="15.6" x14ac:dyDescent="0.35">
      <c r="A40" s="49" t="s">
        <v>23</v>
      </c>
      <c r="B40" s="251"/>
      <c r="C40" s="251"/>
      <c r="D40" s="251"/>
      <c r="E40" s="251"/>
      <c r="F40" s="251"/>
      <c r="G40" s="251"/>
      <c r="H40" s="252"/>
      <c r="I40" s="247">
        <v>0</v>
      </c>
      <c r="J40" s="247"/>
      <c r="K40" s="251"/>
      <c r="L40" s="254"/>
      <c r="M40" s="126">
        <f t="shared" si="2"/>
        <v>0</v>
      </c>
      <c r="N40" s="125">
        <f t="shared" si="3"/>
        <v>0</v>
      </c>
      <c r="O40" s="125">
        <f t="shared" si="4"/>
        <v>0</v>
      </c>
      <c r="P40" s="260"/>
      <c r="Q40" s="131" t="s">
        <v>47</v>
      </c>
      <c r="R40" s="133">
        <f>IF(Q40="YES",M40,IF(F40&gt;#REF!,0,"Upisati iznos"))</f>
        <v>0</v>
      </c>
      <c r="S40" s="126">
        <f t="shared" si="5"/>
        <v>0</v>
      </c>
      <c r="T40" s="129"/>
      <c r="U40" s="51"/>
      <c r="V40" s="43">
        <f t="shared" si="7"/>
        <v>0.85</v>
      </c>
      <c r="W40" s="126">
        <f t="shared" si="8"/>
        <v>0</v>
      </c>
      <c r="X40" s="132">
        <f t="shared" si="6"/>
        <v>0</v>
      </c>
    </row>
    <row r="41" spans="1:24" s="6" customFormat="1" ht="15.6" x14ac:dyDescent="0.35">
      <c r="A41" s="49" t="s">
        <v>24</v>
      </c>
      <c r="B41" s="251"/>
      <c r="C41" s="251"/>
      <c r="D41" s="251"/>
      <c r="E41" s="251"/>
      <c r="F41" s="251"/>
      <c r="G41" s="251"/>
      <c r="H41" s="252"/>
      <c r="I41" s="247">
        <v>0</v>
      </c>
      <c r="J41" s="247"/>
      <c r="K41" s="251"/>
      <c r="L41" s="254"/>
      <c r="M41" s="126">
        <f t="shared" si="2"/>
        <v>0</v>
      </c>
      <c r="N41" s="125">
        <f t="shared" si="3"/>
        <v>0</v>
      </c>
      <c r="O41" s="125">
        <f t="shared" si="4"/>
        <v>0</v>
      </c>
      <c r="P41" s="260"/>
      <c r="Q41" s="46" t="s">
        <v>47</v>
      </c>
      <c r="R41" s="47">
        <f>IF(Q41="YES",M41,IF(F41&gt;#REF!,0,"Upisati iznos"))</f>
        <v>0</v>
      </c>
      <c r="S41" s="52">
        <f t="shared" si="5"/>
        <v>0</v>
      </c>
      <c r="T41" s="43"/>
      <c r="U41" s="51"/>
      <c r="V41" s="43">
        <f t="shared" si="7"/>
        <v>0.85</v>
      </c>
      <c r="W41" s="52">
        <f t="shared" si="8"/>
        <v>0</v>
      </c>
      <c r="X41" s="53">
        <f t="shared" si="6"/>
        <v>0</v>
      </c>
    </row>
    <row r="42" spans="1:24" s="6" customFormat="1" ht="16.2" thickBot="1" x14ac:dyDescent="0.4">
      <c r="A42" s="54" t="s">
        <v>25</v>
      </c>
      <c r="B42" s="255"/>
      <c r="C42" s="255"/>
      <c r="D42" s="255"/>
      <c r="E42" s="255"/>
      <c r="F42" s="255"/>
      <c r="G42" s="255"/>
      <c r="H42" s="256"/>
      <c r="I42" s="246">
        <v>0</v>
      </c>
      <c r="J42" s="246"/>
      <c r="K42" s="255"/>
      <c r="L42" s="244"/>
      <c r="M42" s="52">
        <f t="shared" si="2"/>
        <v>0</v>
      </c>
      <c r="N42" s="45">
        <f t="shared" si="3"/>
        <v>0</v>
      </c>
      <c r="O42" s="45">
        <f t="shared" si="4"/>
        <v>0</v>
      </c>
      <c r="P42" s="257"/>
      <c r="Q42" s="46" t="s">
        <v>47</v>
      </c>
      <c r="R42" s="47">
        <f>IF(Q42="YES",M42,IF(F42&gt;#REF!,0,"Upisati iznos"))</f>
        <v>0</v>
      </c>
      <c r="S42" s="52">
        <f t="shared" si="5"/>
        <v>0</v>
      </c>
      <c r="T42" s="43"/>
      <c r="U42" s="55"/>
      <c r="V42" s="43">
        <f t="shared" si="7"/>
        <v>0.85</v>
      </c>
      <c r="W42" s="52">
        <f t="shared" si="8"/>
        <v>0</v>
      </c>
      <c r="X42" s="53">
        <f t="shared" si="6"/>
        <v>0</v>
      </c>
    </row>
    <row r="43" spans="1:24" s="6" customFormat="1" ht="16.8" thickTop="1" thickBot="1" x14ac:dyDescent="0.4">
      <c r="A43" s="56" t="s">
        <v>0</v>
      </c>
      <c r="B43" s="57"/>
      <c r="C43" s="57"/>
      <c r="D43" s="57"/>
      <c r="E43" s="57"/>
      <c r="F43" s="57"/>
      <c r="G43" s="57"/>
      <c r="H43" s="58">
        <f>SUM(H33:H42)</f>
        <v>0</v>
      </c>
      <c r="I43" s="58">
        <f>SUM(I33:I42)</f>
        <v>0</v>
      </c>
      <c r="J43" s="58">
        <f>SUM(J33:J42)</f>
        <v>0</v>
      </c>
      <c r="K43" s="57"/>
      <c r="L43" s="57"/>
      <c r="M43" s="59">
        <f>SUM(M33:M42)</f>
        <v>0</v>
      </c>
      <c r="N43" s="59">
        <f>SUM(N33:N42)</f>
        <v>0</v>
      </c>
      <c r="O43" s="59">
        <f>SUM(O33:O42)</f>
        <v>0</v>
      </c>
      <c r="P43" s="59"/>
      <c r="Q43" s="60"/>
      <c r="R43" s="59">
        <f>SUM(R33:R42)</f>
        <v>0</v>
      </c>
      <c r="S43" s="59">
        <f>SUM(S33:S42)</f>
        <v>0</v>
      </c>
      <c r="T43" s="59"/>
      <c r="U43" s="59"/>
      <c r="V43" s="59"/>
      <c r="W43" s="59">
        <f>SUM(W33:W42)</f>
        <v>0</v>
      </c>
      <c r="X43" s="61">
        <f>SUM(X33:X42)</f>
        <v>0</v>
      </c>
    </row>
    <row r="44" spans="1:24" s="6" customFormat="1" ht="16.2" thickTop="1" x14ac:dyDescent="0.35">
      <c r="A44" s="62" t="s">
        <v>70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4"/>
      <c r="R44" s="63"/>
      <c r="S44" s="63"/>
      <c r="T44" s="63"/>
      <c r="U44" s="63"/>
      <c r="V44" s="63"/>
      <c r="W44" s="63"/>
      <c r="X44" s="65"/>
    </row>
    <row r="45" spans="1:24" s="6" customFormat="1" ht="15.6" x14ac:dyDescent="0.35">
      <c r="A45" s="66" t="s">
        <v>26</v>
      </c>
      <c r="B45" s="244"/>
      <c r="C45" s="244"/>
      <c r="D45" s="244"/>
      <c r="E45" s="244"/>
      <c r="F45" s="244"/>
      <c r="G45" s="244"/>
      <c r="H45" s="246"/>
      <c r="I45" s="246">
        <v>0</v>
      </c>
      <c r="J45" s="246"/>
      <c r="K45" s="244"/>
      <c r="L45" s="244"/>
      <c r="M45" s="44">
        <f t="shared" ref="M45:M54" si="9">J45*L45</f>
        <v>0</v>
      </c>
      <c r="N45" s="45">
        <f t="shared" ref="N45:N54" si="10">M45*V45</f>
        <v>0</v>
      </c>
      <c r="O45" s="45">
        <f t="shared" ref="O45:O54" si="11">M45-N45</f>
        <v>0</v>
      </c>
      <c r="P45" s="257"/>
      <c r="Q45" s="46" t="s">
        <v>47</v>
      </c>
      <c r="R45" s="47">
        <f t="shared" ref="R45:R54" si="12">IF(Q45="YES",M45,IF(F45&gt;B40,0,"Upisati iznos"))</f>
        <v>0</v>
      </c>
      <c r="S45" s="44">
        <f t="shared" ref="S45:S54" si="13">M45-R45</f>
        <v>0</v>
      </c>
      <c r="T45" s="43"/>
      <c r="U45" s="43"/>
      <c r="V45" s="43">
        <f>0.85</f>
        <v>0.85</v>
      </c>
      <c r="W45" s="44">
        <f t="shared" ref="W45:W54" si="14">R45*V45</f>
        <v>0</v>
      </c>
      <c r="X45" s="48">
        <f t="shared" ref="X45:X54" si="15">R45-W45</f>
        <v>0</v>
      </c>
    </row>
    <row r="46" spans="1:24" s="6" customFormat="1" ht="15.6" x14ac:dyDescent="0.35">
      <c r="A46" s="46" t="s">
        <v>27</v>
      </c>
      <c r="B46" s="245"/>
      <c r="C46" s="245"/>
      <c r="D46" s="245"/>
      <c r="E46" s="245"/>
      <c r="F46" s="245"/>
      <c r="G46" s="245"/>
      <c r="H46" s="263"/>
      <c r="I46" s="246">
        <v>0</v>
      </c>
      <c r="J46" s="246"/>
      <c r="K46" s="245"/>
      <c r="L46" s="244"/>
      <c r="M46" s="52">
        <f>J46*L46</f>
        <v>0</v>
      </c>
      <c r="N46" s="45">
        <f t="shared" si="10"/>
        <v>0</v>
      </c>
      <c r="O46" s="45">
        <f t="shared" si="11"/>
        <v>0</v>
      </c>
      <c r="P46" s="257"/>
      <c r="Q46" s="46" t="s">
        <v>47</v>
      </c>
      <c r="R46" s="47">
        <f t="shared" si="12"/>
        <v>0</v>
      </c>
      <c r="S46" s="52">
        <f t="shared" si="13"/>
        <v>0</v>
      </c>
      <c r="T46" s="43"/>
      <c r="U46" s="51"/>
      <c r="V46" s="43">
        <f t="shared" ref="V46:V54" si="16">0.85</f>
        <v>0.85</v>
      </c>
      <c r="W46" s="52">
        <f t="shared" si="14"/>
        <v>0</v>
      </c>
      <c r="X46" s="53">
        <f t="shared" si="15"/>
        <v>0</v>
      </c>
    </row>
    <row r="47" spans="1:24" s="6" customFormat="1" ht="15.6" x14ac:dyDescent="0.35">
      <c r="A47" s="46" t="s">
        <v>28</v>
      </c>
      <c r="B47" s="245"/>
      <c r="C47" s="245"/>
      <c r="D47" s="245"/>
      <c r="E47" s="245"/>
      <c r="F47" s="245"/>
      <c r="G47" s="245"/>
      <c r="H47" s="263"/>
      <c r="I47" s="246">
        <v>0</v>
      </c>
      <c r="J47" s="246"/>
      <c r="K47" s="245"/>
      <c r="L47" s="244"/>
      <c r="M47" s="52">
        <f>J47*L47</f>
        <v>0</v>
      </c>
      <c r="N47" s="45">
        <f t="shared" si="10"/>
        <v>0</v>
      </c>
      <c r="O47" s="45">
        <f t="shared" si="11"/>
        <v>0</v>
      </c>
      <c r="P47" s="257"/>
      <c r="Q47" s="46" t="s">
        <v>47</v>
      </c>
      <c r="R47" s="47">
        <f>IF(Q47="YES",M47,IF(F47&gt;B42,0,"Upisati iznos"))</f>
        <v>0</v>
      </c>
      <c r="S47" s="52">
        <f t="shared" si="13"/>
        <v>0</v>
      </c>
      <c r="T47" s="43"/>
      <c r="U47" s="51"/>
      <c r="V47" s="43">
        <f t="shared" si="16"/>
        <v>0.85</v>
      </c>
      <c r="W47" s="52">
        <f t="shared" si="14"/>
        <v>0</v>
      </c>
      <c r="X47" s="53">
        <f t="shared" si="15"/>
        <v>0</v>
      </c>
    </row>
    <row r="48" spans="1:24" s="6" customFormat="1" ht="15.6" x14ac:dyDescent="0.35">
      <c r="A48" s="46" t="s">
        <v>29</v>
      </c>
      <c r="B48" s="245"/>
      <c r="C48" s="245"/>
      <c r="D48" s="245"/>
      <c r="E48" s="245"/>
      <c r="F48" s="245"/>
      <c r="G48" s="245"/>
      <c r="H48" s="263"/>
      <c r="I48" s="246">
        <v>0</v>
      </c>
      <c r="J48" s="246"/>
      <c r="K48" s="245"/>
      <c r="L48" s="244"/>
      <c r="M48" s="52">
        <f t="shared" si="9"/>
        <v>0</v>
      </c>
      <c r="N48" s="45">
        <f t="shared" si="10"/>
        <v>0</v>
      </c>
      <c r="O48" s="45">
        <f t="shared" si="11"/>
        <v>0</v>
      </c>
      <c r="P48" s="257"/>
      <c r="Q48" s="46" t="s">
        <v>47</v>
      </c>
      <c r="R48" s="47">
        <f t="shared" si="12"/>
        <v>0</v>
      </c>
      <c r="S48" s="52">
        <f t="shared" si="13"/>
        <v>0</v>
      </c>
      <c r="T48" s="43"/>
      <c r="U48" s="51"/>
      <c r="V48" s="43">
        <f t="shared" si="16"/>
        <v>0.85</v>
      </c>
      <c r="W48" s="52">
        <f t="shared" si="14"/>
        <v>0</v>
      </c>
      <c r="X48" s="53">
        <f t="shared" si="15"/>
        <v>0</v>
      </c>
    </row>
    <row r="49" spans="1:24" s="6" customFormat="1" ht="15.6" x14ac:dyDescent="0.35">
      <c r="A49" s="46" t="s">
        <v>30</v>
      </c>
      <c r="B49" s="245"/>
      <c r="C49" s="245"/>
      <c r="D49" s="245"/>
      <c r="E49" s="245"/>
      <c r="F49" s="245"/>
      <c r="G49" s="245"/>
      <c r="H49" s="263"/>
      <c r="I49" s="246">
        <v>0</v>
      </c>
      <c r="J49" s="246"/>
      <c r="K49" s="245"/>
      <c r="L49" s="244"/>
      <c r="M49" s="52">
        <f t="shared" si="9"/>
        <v>0</v>
      </c>
      <c r="N49" s="45">
        <f t="shared" si="10"/>
        <v>0</v>
      </c>
      <c r="O49" s="45">
        <f t="shared" si="11"/>
        <v>0</v>
      </c>
      <c r="P49" s="257"/>
      <c r="Q49" s="46" t="s">
        <v>47</v>
      </c>
      <c r="R49" s="47">
        <f>IF(Q49="YES",M49,IF(F49&gt;B44,0,"Upisati iznos"))</f>
        <v>0</v>
      </c>
      <c r="S49" s="52">
        <f t="shared" si="13"/>
        <v>0</v>
      </c>
      <c r="T49" s="43"/>
      <c r="U49" s="51"/>
      <c r="V49" s="43">
        <f t="shared" si="16"/>
        <v>0.85</v>
      </c>
      <c r="W49" s="52">
        <f t="shared" si="14"/>
        <v>0</v>
      </c>
      <c r="X49" s="53">
        <f t="shared" si="15"/>
        <v>0</v>
      </c>
    </row>
    <row r="50" spans="1:24" s="6" customFormat="1" ht="15.6" x14ac:dyDescent="0.35">
      <c r="A50" s="46" t="s">
        <v>31</v>
      </c>
      <c r="B50" s="245"/>
      <c r="C50" s="245"/>
      <c r="D50" s="245"/>
      <c r="E50" s="245"/>
      <c r="F50" s="245"/>
      <c r="G50" s="245"/>
      <c r="H50" s="263"/>
      <c r="I50" s="246">
        <v>0</v>
      </c>
      <c r="J50" s="246"/>
      <c r="K50" s="245"/>
      <c r="L50" s="244"/>
      <c r="M50" s="52">
        <f t="shared" si="9"/>
        <v>0</v>
      </c>
      <c r="N50" s="45">
        <f t="shared" si="10"/>
        <v>0</v>
      </c>
      <c r="O50" s="45">
        <f t="shared" si="11"/>
        <v>0</v>
      </c>
      <c r="P50" s="257"/>
      <c r="Q50" s="46" t="s">
        <v>47</v>
      </c>
      <c r="R50" s="47">
        <f t="shared" si="12"/>
        <v>0</v>
      </c>
      <c r="S50" s="52">
        <f t="shared" si="13"/>
        <v>0</v>
      </c>
      <c r="T50" s="43"/>
      <c r="U50" s="51"/>
      <c r="V50" s="43">
        <f t="shared" si="16"/>
        <v>0.85</v>
      </c>
      <c r="W50" s="52">
        <f t="shared" si="14"/>
        <v>0</v>
      </c>
      <c r="X50" s="53">
        <f t="shared" si="15"/>
        <v>0</v>
      </c>
    </row>
    <row r="51" spans="1:24" s="6" customFormat="1" ht="15.6" x14ac:dyDescent="0.35">
      <c r="A51" s="46" t="s">
        <v>32</v>
      </c>
      <c r="B51" s="245"/>
      <c r="C51" s="245"/>
      <c r="D51" s="245"/>
      <c r="E51" s="245"/>
      <c r="F51" s="245"/>
      <c r="G51" s="245"/>
      <c r="H51" s="263"/>
      <c r="I51" s="246">
        <v>0</v>
      </c>
      <c r="J51" s="246"/>
      <c r="K51" s="245"/>
      <c r="L51" s="244"/>
      <c r="M51" s="52">
        <f t="shared" si="9"/>
        <v>0</v>
      </c>
      <c r="N51" s="45">
        <f t="shared" si="10"/>
        <v>0</v>
      </c>
      <c r="O51" s="45">
        <f t="shared" si="11"/>
        <v>0</v>
      </c>
      <c r="P51" s="257"/>
      <c r="Q51" s="46" t="s">
        <v>47</v>
      </c>
      <c r="R51" s="47">
        <f t="shared" si="12"/>
        <v>0</v>
      </c>
      <c r="S51" s="52">
        <f t="shared" si="13"/>
        <v>0</v>
      </c>
      <c r="T51" s="43"/>
      <c r="U51" s="51"/>
      <c r="V51" s="43">
        <f t="shared" si="16"/>
        <v>0.85</v>
      </c>
      <c r="W51" s="52">
        <f t="shared" si="14"/>
        <v>0</v>
      </c>
      <c r="X51" s="53">
        <f t="shared" si="15"/>
        <v>0</v>
      </c>
    </row>
    <row r="52" spans="1:24" s="6" customFormat="1" ht="15.6" x14ac:dyDescent="0.35">
      <c r="A52" s="46" t="s">
        <v>33</v>
      </c>
      <c r="B52" s="245"/>
      <c r="C52" s="245"/>
      <c r="D52" s="245"/>
      <c r="E52" s="245"/>
      <c r="F52" s="245"/>
      <c r="G52" s="245"/>
      <c r="H52" s="263"/>
      <c r="I52" s="246">
        <v>0</v>
      </c>
      <c r="J52" s="246"/>
      <c r="K52" s="245"/>
      <c r="L52" s="244"/>
      <c r="M52" s="52">
        <f t="shared" si="9"/>
        <v>0</v>
      </c>
      <c r="N52" s="45">
        <f t="shared" si="10"/>
        <v>0</v>
      </c>
      <c r="O52" s="45">
        <f t="shared" si="11"/>
        <v>0</v>
      </c>
      <c r="P52" s="257"/>
      <c r="Q52" s="46" t="s">
        <v>47</v>
      </c>
      <c r="R52" s="47">
        <f t="shared" si="12"/>
        <v>0</v>
      </c>
      <c r="S52" s="52">
        <f t="shared" si="13"/>
        <v>0</v>
      </c>
      <c r="T52" s="43"/>
      <c r="U52" s="51"/>
      <c r="V52" s="43">
        <f t="shared" si="16"/>
        <v>0.85</v>
      </c>
      <c r="W52" s="52">
        <f t="shared" si="14"/>
        <v>0</v>
      </c>
      <c r="X52" s="53">
        <f t="shared" si="15"/>
        <v>0</v>
      </c>
    </row>
    <row r="53" spans="1:24" s="6" customFormat="1" ht="15.6" x14ac:dyDescent="0.35">
      <c r="A53" s="46" t="s">
        <v>34</v>
      </c>
      <c r="B53" s="245"/>
      <c r="C53" s="245"/>
      <c r="D53" s="245"/>
      <c r="E53" s="245"/>
      <c r="F53" s="245"/>
      <c r="G53" s="245"/>
      <c r="H53" s="263"/>
      <c r="I53" s="246">
        <v>0</v>
      </c>
      <c r="J53" s="246"/>
      <c r="K53" s="245"/>
      <c r="L53" s="244"/>
      <c r="M53" s="52">
        <f t="shared" si="9"/>
        <v>0</v>
      </c>
      <c r="N53" s="45">
        <f t="shared" si="10"/>
        <v>0</v>
      </c>
      <c r="O53" s="45">
        <f t="shared" si="11"/>
        <v>0</v>
      </c>
      <c r="P53" s="257"/>
      <c r="Q53" s="46" t="s">
        <v>47</v>
      </c>
      <c r="R53" s="47">
        <f t="shared" si="12"/>
        <v>0</v>
      </c>
      <c r="S53" s="52">
        <f t="shared" si="13"/>
        <v>0</v>
      </c>
      <c r="T53" s="43"/>
      <c r="U53" s="51"/>
      <c r="V53" s="43">
        <f t="shared" si="16"/>
        <v>0.85</v>
      </c>
      <c r="W53" s="52">
        <f t="shared" si="14"/>
        <v>0</v>
      </c>
      <c r="X53" s="53">
        <f t="shared" si="15"/>
        <v>0</v>
      </c>
    </row>
    <row r="54" spans="1:24" s="6" customFormat="1" ht="16.2" thickBot="1" x14ac:dyDescent="0.4">
      <c r="A54" s="46" t="s">
        <v>35</v>
      </c>
      <c r="B54" s="245"/>
      <c r="C54" s="245"/>
      <c r="D54" s="245"/>
      <c r="E54" s="245"/>
      <c r="F54" s="245"/>
      <c r="G54" s="245"/>
      <c r="H54" s="263"/>
      <c r="I54" s="246">
        <v>0</v>
      </c>
      <c r="J54" s="246"/>
      <c r="K54" s="245"/>
      <c r="L54" s="244"/>
      <c r="M54" s="52">
        <f t="shared" si="9"/>
        <v>0</v>
      </c>
      <c r="N54" s="45">
        <f t="shared" si="10"/>
        <v>0</v>
      </c>
      <c r="O54" s="45">
        <f t="shared" si="11"/>
        <v>0</v>
      </c>
      <c r="P54" s="257"/>
      <c r="Q54" s="46" t="s">
        <v>47</v>
      </c>
      <c r="R54" s="47">
        <f t="shared" si="12"/>
        <v>0</v>
      </c>
      <c r="S54" s="52">
        <f t="shared" si="13"/>
        <v>0</v>
      </c>
      <c r="T54" s="43"/>
      <c r="U54" s="51"/>
      <c r="V54" s="43">
        <f t="shared" si="16"/>
        <v>0.85</v>
      </c>
      <c r="W54" s="52">
        <f t="shared" si="14"/>
        <v>0</v>
      </c>
      <c r="X54" s="53">
        <f t="shared" si="15"/>
        <v>0</v>
      </c>
    </row>
    <row r="55" spans="1:24" s="6" customFormat="1" ht="16.8" thickTop="1" thickBot="1" x14ac:dyDescent="0.4">
      <c r="A55" s="67" t="s">
        <v>0</v>
      </c>
      <c r="B55" s="68"/>
      <c r="C55" s="68"/>
      <c r="D55" s="68"/>
      <c r="E55" s="68"/>
      <c r="F55" s="68"/>
      <c r="G55" s="68"/>
      <c r="H55" s="69">
        <f>SUM(H45:H54)</f>
        <v>0</v>
      </c>
      <c r="I55" s="69">
        <f>SUM(I45:I54)</f>
        <v>0</v>
      </c>
      <c r="J55" s="261">
        <f>SUM(J45:J54)</f>
        <v>0</v>
      </c>
      <c r="K55" s="262"/>
      <c r="L55" s="262"/>
      <c r="M55" s="70">
        <f>SUM(M45:M54)</f>
        <v>0</v>
      </c>
      <c r="N55" s="70">
        <f>SUM(N45:N54)</f>
        <v>0</v>
      </c>
      <c r="O55" s="70">
        <f>SUM(O45:O54)</f>
        <v>0</v>
      </c>
      <c r="P55" s="70"/>
      <c r="Q55" s="71"/>
      <c r="R55" s="70">
        <f>SUM(R45:R54)</f>
        <v>0</v>
      </c>
      <c r="S55" s="70">
        <f>SUM(S45:S54)</f>
        <v>0</v>
      </c>
      <c r="T55" s="70"/>
      <c r="U55" s="70"/>
      <c r="V55" s="70"/>
      <c r="W55" s="70">
        <f>SUM(W45:W54)</f>
        <v>0</v>
      </c>
      <c r="X55" s="72">
        <f>SUM(X45:X54)</f>
        <v>0</v>
      </c>
    </row>
    <row r="56" spans="1:24" s="6" customFormat="1" ht="16.2" thickTop="1" x14ac:dyDescent="0.35">
      <c r="A56" s="73" t="s">
        <v>81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5"/>
      <c r="R56" s="74"/>
      <c r="S56" s="74"/>
      <c r="T56" s="74"/>
      <c r="U56" s="74"/>
      <c r="V56" s="74"/>
      <c r="W56" s="74"/>
      <c r="X56" s="76"/>
    </row>
    <row r="57" spans="1:24" s="6" customFormat="1" ht="15.6" x14ac:dyDescent="0.35">
      <c r="A57" s="66" t="s">
        <v>36</v>
      </c>
      <c r="B57" s="244"/>
      <c r="C57" s="244"/>
      <c r="D57" s="244"/>
      <c r="E57" s="244"/>
      <c r="F57" s="264"/>
      <c r="G57" s="244"/>
      <c r="H57" s="246"/>
      <c r="I57" s="246">
        <v>0</v>
      </c>
      <c r="J57" s="246"/>
      <c r="K57" s="244"/>
      <c r="L57" s="244"/>
      <c r="M57" s="44">
        <f t="shared" ref="M57:M66" si="17">J57*L57</f>
        <v>0</v>
      </c>
      <c r="N57" s="45">
        <f t="shared" ref="N57:N66" si="18">M57*V57</f>
        <v>0</v>
      </c>
      <c r="O57" s="45">
        <f t="shared" ref="O57:O66" si="19">M57-N57</f>
        <v>0</v>
      </c>
      <c r="P57" s="257"/>
      <c r="Q57" s="66" t="s">
        <v>47</v>
      </c>
      <c r="R57" s="47">
        <f t="shared" ref="R57:R66" si="20">IF(Q57="YES",M57,IF(F57&gt;B52,0,"Upisati iznos"))</f>
        <v>0</v>
      </c>
      <c r="S57" s="44">
        <f t="shared" ref="S57:S66" si="21">M57-R57</f>
        <v>0</v>
      </c>
      <c r="T57" s="43"/>
      <c r="U57" s="43"/>
      <c r="V57" s="43">
        <f>0.85</f>
        <v>0.85</v>
      </c>
      <c r="W57" s="44">
        <f t="shared" ref="W57:W66" si="22">R57*V57</f>
        <v>0</v>
      </c>
      <c r="X57" s="48">
        <f t="shared" ref="X57:X66" si="23">R57-W57</f>
        <v>0</v>
      </c>
    </row>
    <row r="58" spans="1:24" s="6" customFormat="1" ht="15.6" x14ac:dyDescent="0.35">
      <c r="A58" s="46" t="s">
        <v>37</v>
      </c>
      <c r="B58" s="245"/>
      <c r="C58" s="245"/>
      <c r="D58" s="245"/>
      <c r="E58" s="245"/>
      <c r="F58" s="245"/>
      <c r="G58" s="244"/>
      <c r="H58" s="263"/>
      <c r="I58" s="246">
        <v>0</v>
      </c>
      <c r="J58" s="246"/>
      <c r="K58" s="245"/>
      <c r="L58" s="244"/>
      <c r="M58" s="52">
        <f t="shared" si="17"/>
        <v>0</v>
      </c>
      <c r="N58" s="45">
        <f t="shared" si="18"/>
        <v>0</v>
      </c>
      <c r="O58" s="45">
        <f t="shared" si="19"/>
        <v>0</v>
      </c>
      <c r="P58" s="257"/>
      <c r="Q58" s="66" t="s">
        <v>47</v>
      </c>
      <c r="R58" s="47">
        <f t="shared" si="20"/>
        <v>0</v>
      </c>
      <c r="S58" s="52">
        <f t="shared" si="21"/>
        <v>0</v>
      </c>
      <c r="T58" s="43"/>
      <c r="U58" s="51"/>
      <c r="V58" s="43">
        <f t="shared" ref="V58:V66" si="24">0.85</f>
        <v>0.85</v>
      </c>
      <c r="W58" s="52">
        <f t="shared" si="22"/>
        <v>0</v>
      </c>
      <c r="X58" s="53">
        <f t="shared" si="23"/>
        <v>0</v>
      </c>
    </row>
    <row r="59" spans="1:24" s="6" customFormat="1" ht="15.6" x14ac:dyDescent="0.35">
      <c r="A59" s="46" t="s">
        <v>38</v>
      </c>
      <c r="B59" s="245"/>
      <c r="C59" s="245"/>
      <c r="D59" s="245"/>
      <c r="E59" s="245"/>
      <c r="F59" s="245"/>
      <c r="G59" s="245"/>
      <c r="H59" s="263"/>
      <c r="I59" s="246">
        <v>0</v>
      </c>
      <c r="J59" s="246"/>
      <c r="K59" s="245"/>
      <c r="L59" s="244"/>
      <c r="M59" s="52">
        <f t="shared" si="17"/>
        <v>0</v>
      </c>
      <c r="N59" s="45">
        <f t="shared" si="18"/>
        <v>0</v>
      </c>
      <c r="O59" s="45">
        <f t="shared" si="19"/>
        <v>0</v>
      </c>
      <c r="P59" s="257"/>
      <c r="Q59" s="66" t="s">
        <v>47</v>
      </c>
      <c r="R59" s="47">
        <f t="shared" si="20"/>
        <v>0</v>
      </c>
      <c r="S59" s="52">
        <f t="shared" si="21"/>
        <v>0</v>
      </c>
      <c r="T59" s="43"/>
      <c r="U59" s="51"/>
      <c r="V59" s="43">
        <f t="shared" si="24"/>
        <v>0.85</v>
      </c>
      <c r="W59" s="52">
        <f t="shared" si="22"/>
        <v>0</v>
      </c>
      <c r="X59" s="53">
        <f t="shared" si="23"/>
        <v>0</v>
      </c>
    </row>
    <row r="60" spans="1:24" s="6" customFormat="1" ht="15.6" x14ac:dyDescent="0.35">
      <c r="A60" s="46" t="s">
        <v>39</v>
      </c>
      <c r="B60" s="245"/>
      <c r="C60" s="245"/>
      <c r="D60" s="245"/>
      <c r="E60" s="245"/>
      <c r="F60" s="245"/>
      <c r="G60" s="245"/>
      <c r="H60" s="263"/>
      <c r="I60" s="246">
        <v>0</v>
      </c>
      <c r="J60" s="246"/>
      <c r="K60" s="245"/>
      <c r="L60" s="244"/>
      <c r="M60" s="52">
        <f t="shared" si="17"/>
        <v>0</v>
      </c>
      <c r="N60" s="45">
        <f t="shared" si="18"/>
        <v>0</v>
      </c>
      <c r="O60" s="45">
        <f t="shared" si="19"/>
        <v>0</v>
      </c>
      <c r="P60" s="257"/>
      <c r="Q60" s="66" t="s">
        <v>47</v>
      </c>
      <c r="R60" s="47">
        <f t="shared" si="20"/>
        <v>0</v>
      </c>
      <c r="S60" s="52">
        <f t="shared" si="21"/>
        <v>0</v>
      </c>
      <c r="T60" s="43"/>
      <c r="U60" s="51"/>
      <c r="V60" s="43">
        <f t="shared" si="24"/>
        <v>0.85</v>
      </c>
      <c r="W60" s="52">
        <f t="shared" si="22"/>
        <v>0</v>
      </c>
      <c r="X60" s="53">
        <f t="shared" si="23"/>
        <v>0</v>
      </c>
    </row>
    <row r="61" spans="1:24" s="6" customFormat="1" ht="15.6" x14ac:dyDescent="0.35">
      <c r="A61" s="46" t="s">
        <v>40</v>
      </c>
      <c r="B61" s="245"/>
      <c r="C61" s="245"/>
      <c r="D61" s="245"/>
      <c r="E61" s="245"/>
      <c r="F61" s="245"/>
      <c r="G61" s="245"/>
      <c r="H61" s="263"/>
      <c r="I61" s="246">
        <v>0</v>
      </c>
      <c r="J61" s="246"/>
      <c r="K61" s="245"/>
      <c r="L61" s="244"/>
      <c r="M61" s="52">
        <f t="shared" si="17"/>
        <v>0</v>
      </c>
      <c r="N61" s="45">
        <f t="shared" si="18"/>
        <v>0</v>
      </c>
      <c r="O61" s="45">
        <f t="shared" si="19"/>
        <v>0</v>
      </c>
      <c r="P61" s="257"/>
      <c r="Q61" s="66" t="s">
        <v>47</v>
      </c>
      <c r="R61" s="47">
        <f t="shared" si="20"/>
        <v>0</v>
      </c>
      <c r="S61" s="52">
        <f t="shared" si="21"/>
        <v>0</v>
      </c>
      <c r="T61" s="43"/>
      <c r="U61" s="51"/>
      <c r="V61" s="43">
        <f t="shared" si="24"/>
        <v>0.85</v>
      </c>
      <c r="W61" s="52">
        <f t="shared" si="22"/>
        <v>0</v>
      </c>
      <c r="X61" s="53">
        <f t="shared" si="23"/>
        <v>0</v>
      </c>
    </row>
    <row r="62" spans="1:24" s="6" customFormat="1" ht="15.6" x14ac:dyDescent="0.35">
      <c r="A62" s="46" t="s">
        <v>41</v>
      </c>
      <c r="B62" s="245"/>
      <c r="C62" s="245"/>
      <c r="D62" s="245"/>
      <c r="E62" s="245"/>
      <c r="F62" s="245"/>
      <c r="G62" s="245"/>
      <c r="H62" s="263"/>
      <c r="I62" s="246">
        <v>0</v>
      </c>
      <c r="J62" s="246"/>
      <c r="K62" s="245"/>
      <c r="L62" s="244"/>
      <c r="M62" s="52">
        <f t="shared" si="17"/>
        <v>0</v>
      </c>
      <c r="N62" s="45">
        <f t="shared" si="18"/>
        <v>0</v>
      </c>
      <c r="O62" s="45">
        <f t="shared" si="19"/>
        <v>0</v>
      </c>
      <c r="P62" s="257"/>
      <c r="Q62" s="66" t="s">
        <v>47</v>
      </c>
      <c r="R62" s="47">
        <f t="shared" si="20"/>
        <v>0</v>
      </c>
      <c r="S62" s="52">
        <f t="shared" si="21"/>
        <v>0</v>
      </c>
      <c r="T62" s="43"/>
      <c r="U62" s="51"/>
      <c r="V62" s="43">
        <f t="shared" si="24"/>
        <v>0.85</v>
      </c>
      <c r="W62" s="52">
        <f t="shared" si="22"/>
        <v>0</v>
      </c>
      <c r="X62" s="53">
        <f t="shared" si="23"/>
        <v>0</v>
      </c>
    </row>
    <row r="63" spans="1:24" s="6" customFormat="1" ht="15.6" x14ac:dyDescent="0.35">
      <c r="A63" s="46" t="s">
        <v>42</v>
      </c>
      <c r="B63" s="245"/>
      <c r="C63" s="245"/>
      <c r="D63" s="245"/>
      <c r="E63" s="245"/>
      <c r="F63" s="245"/>
      <c r="G63" s="245"/>
      <c r="H63" s="263"/>
      <c r="I63" s="246">
        <v>0</v>
      </c>
      <c r="J63" s="246"/>
      <c r="K63" s="245"/>
      <c r="L63" s="244"/>
      <c r="M63" s="52">
        <f t="shared" si="17"/>
        <v>0</v>
      </c>
      <c r="N63" s="45">
        <f t="shared" si="18"/>
        <v>0</v>
      </c>
      <c r="O63" s="45">
        <f t="shared" si="19"/>
        <v>0</v>
      </c>
      <c r="P63" s="257"/>
      <c r="Q63" s="66" t="s">
        <v>47</v>
      </c>
      <c r="R63" s="47">
        <f t="shared" si="20"/>
        <v>0</v>
      </c>
      <c r="S63" s="52">
        <f t="shared" si="21"/>
        <v>0</v>
      </c>
      <c r="T63" s="43"/>
      <c r="U63" s="51"/>
      <c r="V63" s="43">
        <f t="shared" si="24"/>
        <v>0.85</v>
      </c>
      <c r="W63" s="52">
        <f t="shared" si="22"/>
        <v>0</v>
      </c>
      <c r="X63" s="53">
        <f t="shared" si="23"/>
        <v>0</v>
      </c>
    </row>
    <row r="64" spans="1:24" s="6" customFormat="1" ht="15.6" x14ac:dyDescent="0.35">
      <c r="A64" s="46" t="s">
        <v>43</v>
      </c>
      <c r="B64" s="245"/>
      <c r="C64" s="245"/>
      <c r="D64" s="245"/>
      <c r="E64" s="245"/>
      <c r="F64" s="245"/>
      <c r="G64" s="245"/>
      <c r="H64" s="263"/>
      <c r="I64" s="246">
        <v>0</v>
      </c>
      <c r="J64" s="246"/>
      <c r="K64" s="245"/>
      <c r="L64" s="244"/>
      <c r="M64" s="52">
        <f t="shared" si="17"/>
        <v>0</v>
      </c>
      <c r="N64" s="45">
        <f t="shared" si="18"/>
        <v>0</v>
      </c>
      <c r="O64" s="45">
        <f t="shared" si="19"/>
        <v>0</v>
      </c>
      <c r="P64" s="257"/>
      <c r="Q64" s="66" t="s">
        <v>47</v>
      </c>
      <c r="R64" s="47">
        <f t="shared" si="20"/>
        <v>0</v>
      </c>
      <c r="S64" s="52">
        <f t="shared" si="21"/>
        <v>0</v>
      </c>
      <c r="T64" s="43"/>
      <c r="U64" s="51"/>
      <c r="V64" s="43">
        <f t="shared" si="24"/>
        <v>0.85</v>
      </c>
      <c r="W64" s="52">
        <f t="shared" si="22"/>
        <v>0</v>
      </c>
      <c r="X64" s="53">
        <f t="shared" si="23"/>
        <v>0</v>
      </c>
    </row>
    <row r="65" spans="1:24" s="6" customFormat="1" ht="15.6" x14ac:dyDescent="0.35">
      <c r="A65" s="46" t="s">
        <v>44</v>
      </c>
      <c r="B65" s="245"/>
      <c r="C65" s="245"/>
      <c r="D65" s="245"/>
      <c r="E65" s="245"/>
      <c r="F65" s="245"/>
      <c r="G65" s="245"/>
      <c r="H65" s="263"/>
      <c r="I65" s="246">
        <v>0</v>
      </c>
      <c r="J65" s="246"/>
      <c r="K65" s="245"/>
      <c r="L65" s="244"/>
      <c r="M65" s="52">
        <f t="shared" si="17"/>
        <v>0</v>
      </c>
      <c r="N65" s="45">
        <f t="shared" si="18"/>
        <v>0</v>
      </c>
      <c r="O65" s="45">
        <f t="shared" si="19"/>
        <v>0</v>
      </c>
      <c r="P65" s="257"/>
      <c r="Q65" s="66" t="s">
        <v>47</v>
      </c>
      <c r="R65" s="47">
        <f t="shared" si="20"/>
        <v>0</v>
      </c>
      <c r="S65" s="52">
        <f t="shared" si="21"/>
        <v>0</v>
      </c>
      <c r="T65" s="43"/>
      <c r="U65" s="51"/>
      <c r="V65" s="43">
        <f t="shared" si="24"/>
        <v>0.85</v>
      </c>
      <c r="W65" s="52">
        <f t="shared" si="22"/>
        <v>0</v>
      </c>
      <c r="X65" s="53">
        <f t="shared" si="23"/>
        <v>0</v>
      </c>
    </row>
    <row r="66" spans="1:24" s="6" customFormat="1" ht="16.2" thickBot="1" x14ac:dyDescent="0.4">
      <c r="A66" s="46" t="s">
        <v>45</v>
      </c>
      <c r="B66" s="245"/>
      <c r="C66" s="245"/>
      <c r="D66" s="245"/>
      <c r="E66" s="245"/>
      <c r="F66" s="245"/>
      <c r="G66" s="245"/>
      <c r="H66" s="263"/>
      <c r="I66" s="246">
        <v>0</v>
      </c>
      <c r="J66" s="246"/>
      <c r="K66" s="245"/>
      <c r="L66" s="244"/>
      <c r="M66" s="52">
        <f t="shared" si="17"/>
        <v>0</v>
      </c>
      <c r="N66" s="45">
        <f t="shared" si="18"/>
        <v>0</v>
      </c>
      <c r="O66" s="45">
        <f t="shared" si="19"/>
        <v>0</v>
      </c>
      <c r="P66" s="257"/>
      <c r="Q66" s="66" t="s">
        <v>47</v>
      </c>
      <c r="R66" s="47">
        <f t="shared" si="20"/>
        <v>0</v>
      </c>
      <c r="S66" s="52">
        <f t="shared" si="21"/>
        <v>0</v>
      </c>
      <c r="T66" s="43"/>
      <c r="U66" s="51"/>
      <c r="V66" s="43">
        <f t="shared" si="24"/>
        <v>0.85</v>
      </c>
      <c r="W66" s="52">
        <f t="shared" si="22"/>
        <v>0</v>
      </c>
      <c r="X66" s="53">
        <f t="shared" si="23"/>
        <v>0</v>
      </c>
    </row>
    <row r="67" spans="1:24" s="6" customFormat="1" ht="16.8" thickTop="1" thickBot="1" x14ac:dyDescent="0.4">
      <c r="A67" s="77" t="s">
        <v>0</v>
      </c>
      <c r="B67" s="78"/>
      <c r="C67" s="78"/>
      <c r="D67" s="78"/>
      <c r="E67" s="78"/>
      <c r="F67" s="78"/>
      <c r="G67" s="78"/>
      <c r="H67" s="79">
        <f>SUM(H57:H66)</f>
        <v>0</v>
      </c>
      <c r="I67" s="79">
        <f>SUM(I57:I66)</f>
        <v>0</v>
      </c>
      <c r="J67" s="79">
        <f>SUM(J57:J66)</f>
        <v>0</v>
      </c>
      <c r="K67" s="78"/>
      <c r="L67" s="78"/>
      <c r="M67" s="80">
        <f>SUM(M57:M66)</f>
        <v>0</v>
      </c>
      <c r="N67" s="80">
        <f>SUM(N57:N66)</f>
        <v>0</v>
      </c>
      <c r="O67" s="80">
        <f>SUM(O57:O66)</f>
        <v>0</v>
      </c>
      <c r="P67" s="80"/>
      <c r="Q67" s="81"/>
      <c r="R67" s="80">
        <f>SUM(R57:R66)</f>
        <v>0</v>
      </c>
      <c r="S67" s="80">
        <f>SUM(S57:S66)</f>
        <v>0</v>
      </c>
      <c r="T67" s="80"/>
      <c r="U67" s="80"/>
      <c r="V67" s="80"/>
      <c r="W67" s="80">
        <f>SUM(W57:W66)</f>
        <v>0</v>
      </c>
      <c r="X67" s="82">
        <f>SUM(X57:X66)</f>
        <v>0</v>
      </c>
    </row>
    <row r="68" spans="1:24" s="88" customFormat="1" ht="16.8" thickTop="1" thickBot="1" x14ac:dyDescent="0.4">
      <c r="A68" s="83" t="s">
        <v>0</v>
      </c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5">
        <f>M28+M29+M30+M31+M43+M55+M67</f>
        <v>0</v>
      </c>
      <c r="N68" s="85">
        <f>N28+N29+N30+N31+N43+N55+N67</f>
        <v>0</v>
      </c>
      <c r="O68" s="85">
        <f>O28+O29+O30+O31+O43+O55+O67</f>
        <v>0</v>
      </c>
      <c r="P68" s="85"/>
      <c r="Q68" s="86"/>
      <c r="R68" s="85">
        <f t="shared" ref="R68" si="25">R28+R29+R30+R31+R43+R55+R67</f>
        <v>0</v>
      </c>
      <c r="S68" s="85">
        <f t="shared" ref="S68" si="26">S28+S29+S30+S31+S43+S55+S67</f>
        <v>0</v>
      </c>
      <c r="T68" s="85"/>
      <c r="U68" s="85">
        <f t="shared" ref="U68" si="27">U28+U29+U30+U31+U43+U55+U67</f>
        <v>0</v>
      </c>
      <c r="V68" s="85"/>
      <c r="W68" s="85">
        <f t="shared" ref="W68" si="28">W28+W29+W30+W31+W43+W55+W67</f>
        <v>0</v>
      </c>
      <c r="X68" s="87">
        <f t="shared" ref="X68" si="29">X28+X29+X30+X31+X43+X55+X67</f>
        <v>0</v>
      </c>
    </row>
    <row r="69" spans="1:24" s="88" customFormat="1" ht="15.6" x14ac:dyDescent="0.35"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</row>
    <row r="70" spans="1:24" s="88" customFormat="1" ht="15.6" x14ac:dyDescent="0.35"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</row>
    <row r="71" spans="1:24" s="88" customFormat="1" ht="16.2" thickBot="1" x14ac:dyDescent="0.4">
      <c r="M71" s="89"/>
      <c r="N71" s="89"/>
      <c r="O71" s="89"/>
      <c r="P71" s="89"/>
      <c r="Q71" s="89"/>
      <c r="R71" s="274" t="s">
        <v>71</v>
      </c>
      <c r="S71" s="274"/>
      <c r="T71" s="274"/>
      <c r="U71" s="274"/>
      <c r="V71" s="274"/>
      <c r="W71" s="274"/>
      <c r="X71" s="274"/>
    </row>
    <row r="72" spans="1:24" s="6" customFormat="1" ht="51" customHeight="1" x14ac:dyDescent="0.4">
      <c r="R72" s="122"/>
      <c r="S72" s="123" t="s">
        <v>55</v>
      </c>
      <c r="T72" s="123" t="s">
        <v>72</v>
      </c>
      <c r="U72" s="123" t="s">
        <v>73</v>
      </c>
      <c r="V72" s="123" t="s">
        <v>74</v>
      </c>
      <c r="W72" s="123" t="s">
        <v>75</v>
      </c>
      <c r="X72" s="124" t="s">
        <v>60</v>
      </c>
    </row>
    <row r="73" spans="1:24" s="6" customFormat="1" ht="24.75" customHeight="1" x14ac:dyDescent="0.35">
      <c r="L73" s="88"/>
      <c r="M73" s="89"/>
      <c r="R73" s="90" t="s">
        <v>82</v>
      </c>
      <c r="S73" s="91">
        <f>M28</f>
        <v>0</v>
      </c>
      <c r="T73" s="91">
        <f t="shared" ref="T73:U76" si="30">R28</f>
        <v>0</v>
      </c>
      <c r="U73" s="92">
        <f t="shared" si="30"/>
        <v>0</v>
      </c>
      <c r="V73" s="93">
        <f>IF(S73,T73/S73,0)</f>
        <v>0</v>
      </c>
      <c r="W73" s="91">
        <f t="shared" ref="W73:X76" si="31">W28</f>
        <v>0</v>
      </c>
      <c r="X73" s="94">
        <f t="shared" si="31"/>
        <v>0</v>
      </c>
    </row>
    <row r="74" spans="1:24" s="6" customFormat="1" ht="24" customHeight="1" x14ac:dyDescent="0.35">
      <c r="R74" s="95" t="s">
        <v>69</v>
      </c>
      <c r="S74" s="20">
        <f>M29</f>
        <v>0</v>
      </c>
      <c r="T74" s="20">
        <f t="shared" si="30"/>
        <v>0</v>
      </c>
      <c r="U74" s="96">
        <f t="shared" si="30"/>
        <v>0</v>
      </c>
      <c r="V74" s="97">
        <f t="shared" ref="V74:V79" si="32">IF(S74,T74/S74,0)</f>
        <v>0</v>
      </c>
      <c r="W74" s="20">
        <f t="shared" si="31"/>
        <v>0</v>
      </c>
      <c r="X74" s="25">
        <f t="shared" si="31"/>
        <v>0</v>
      </c>
    </row>
    <row r="75" spans="1:24" s="6" customFormat="1" ht="31.2" x14ac:dyDescent="0.35">
      <c r="R75" s="120" t="s">
        <v>78</v>
      </c>
      <c r="S75" s="27">
        <f>M30</f>
        <v>0</v>
      </c>
      <c r="T75" s="27">
        <f t="shared" si="30"/>
        <v>0</v>
      </c>
      <c r="U75" s="98">
        <f t="shared" si="30"/>
        <v>0</v>
      </c>
      <c r="V75" s="99">
        <f t="shared" si="32"/>
        <v>0</v>
      </c>
      <c r="W75" s="27">
        <f t="shared" si="31"/>
        <v>0</v>
      </c>
      <c r="X75" s="31">
        <f t="shared" si="31"/>
        <v>0</v>
      </c>
    </row>
    <row r="76" spans="1:24" s="6" customFormat="1" ht="33" customHeight="1" x14ac:dyDescent="0.35">
      <c r="R76" s="100" t="s">
        <v>79</v>
      </c>
      <c r="S76" s="33">
        <f>M31</f>
        <v>0</v>
      </c>
      <c r="T76" s="33">
        <f t="shared" si="30"/>
        <v>0</v>
      </c>
      <c r="U76" s="101">
        <f t="shared" si="30"/>
        <v>0</v>
      </c>
      <c r="V76" s="102">
        <f t="shared" si="32"/>
        <v>0</v>
      </c>
      <c r="W76" s="33">
        <f t="shared" si="31"/>
        <v>0</v>
      </c>
      <c r="X76" s="38">
        <f t="shared" si="31"/>
        <v>0</v>
      </c>
    </row>
    <row r="77" spans="1:24" s="6" customFormat="1" ht="31.2" x14ac:dyDescent="0.35">
      <c r="R77" s="119" t="s">
        <v>80</v>
      </c>
      <c r="S77" s="103">
        <f>M43</f>
        <v>0</v>
      </c>
      <c r="T77" s="103">
        <f>R43</f>
        <v>0</v>
      </c>
      <c r="U77" s="103">
        <f>S43</f>
        <v>0</v>
      </c>
      <c r="V77" s="104">
        <f t="shared" si="32"/>
        <v>0</v>
      </c>
      <c r="W77" s="103">
        <f>W43</f>
        <v>0</v>
      </c>
      <c r="X77" s="105">
        <f>X43</f>
        <v>0</v>
      </c>
    </row>
    <row r="78" spans="1:24" s="6" customFormat="1" ht="24" customHeight="1" x14ac:dyDescent="0.35">
      <c r="R78" s="121" t="s">
        <v>70</v>
      </c>
      <c r="S78" s="106">
        <f>M55</f>
        <v>0</v>
      </c>
      <c r="T78" s="106">
        <f>R55</f>
        <v>0</v>
      </c>
      <c r="U78" s="106">
        <f>S55</f>
        <v>0</v>
      </c>
      <c r="V78" s="107">
        <f t="shared" si="32"/>
        <v>0</v>
      </c>
      <c r="W78" s="106">
        <f>W55</f>
        <v>0</v>
      </c>
      <c r="X78" s="108">
        <f>X55</f>
        <v>0</v>
      </c>
    </row>
    <row r="79" spans="1:24" s="6" customFormat="1" ht="15.6" x14ac:dyDescent="0.35">
      <c r="R79" s="118" t="s">
        <v>81</v>
      </c>
      <c r="S79" s="109">
        <f>M67</f>
        <v>0</v>
      </c>
      <c r="T79" s="109">
        <f>R67</f>
        <v>0</v>
      </c>
      <c r="U79" s="109">
        <f>S67</f>
        <v>0</v>
      </c>
      <c r="V79" s="110">
        <f t="shared" si="32"/>
        <v>0</v>
      </c>
      <c r="W79" s="109">
        <f>W67</f>
        <v>0</v>
      </c>
      <c r="X79" s="111">
        <f>R67</f>
        <v>0</v>
      </c>
    </row>
    <row r="80" spans="1:24" s="6" customFormat="1" ht="25.5" customHeight="1" thickBot="1" x14ac:dyDescent="0.4">
      <c r="R80" s="112" t="s">
        <v>0</v>
      </c>
      <c r="S80" s="113">
        <f>SUM(S73:S79)</f>
        <v>0</v>
      </c>
      <c r="T80" s="113">
        <f t="shared" ref="T80:X80" si="33">SUM(T73:T79)</f>
        <v>0</v>
      </c>
      <c r="U80" s="113">
        <f t="shared" si="33"/>
        <v>0</v>
      </c>
      <c r="V80" s="114">
        <f>IF(S80,T80/S80,0)</f>
        <v>0</v>
      </c>
      <c r="W80" s="113">
        <f t="shared" si="33"/>
        <v>0</v>
      </c>
      <c r="X80" s="115">
        <f t="shared" si="33"/>
        <v>0</v>
      </c>
    </row>
    <row r="81" spans="18:20" s="6" customFormat="1" ht="16.2" thickBot="1" x14ac:dyDescent="0.4"/>
    <row r="82" spans="18:20" s="6" customFormat="1" ht="16.2" thickBot="1" x14ac:dyDescent="0.4">
      <c r="R82" s="116" t="s">
        <v>76</v>
      </c>
      <c r="S82" s="117">
        <f>SUM(S83:S96)</f>
        <v>0</v>
      </c>
      <c r="T82" s="6" t="str">
        <f>IF(U80=S82,"OK","FALSE")</f>
        <v>OK</v>
      </c>
    </row>
    <row r="83" spans="18:20" s="6" customFormat="1" ht="16.2" thickTop="1" x14ac:dyDescent="0.35">
      <c r="R83" s="66" t="s">
        <v>1</v>
      </c>
      <c r="S83" s="48">
        <f>SUMIF(T29:T66,"Incomplete audit trail",S29:S66)</f>
        <v>0</v>
      </c>
    </row>
    <row r="84" spans="18:20" s="6" customFormat="1" ht="15.6" x14ac:dyDescent="0.35">
      <c r="R84" s="46" t="s">
        <v>2</v>
      </c>
      <c r="S84" s="53">
        <f>SUMIF(T29:T66,"No or insufficient link to project",S29:S66)</f>
        <v>0</v>
      </c>
    </row>
    <row r="85" spans="18:20" s="6" customFormat="1" ht="15.6" x14ac:dyDescent="0.35">
      <c r="R85" s="46" t="s">
        <v>3</v>
      </c>
      <c r="S85" s="53">
        <f>SUMIF(T30:T67,"Cost is not approved in the last version of the budget",S30:S67)</f>
        <v>0</v>
      </c>
    </row>
    <row r="86" spans="18:20" s="6" customFormat="1" ht="15.6" x14ac:dyDescent="0.35">
      <c r="R86" s="46" t="s">
        <v>4</v>
      </c>
      <c r="S86" s="53">
        <f>SUMIF(T29:T66,"Cost was paid outside of the reporting period",S29:S66)</f>
        <v>0</v>
      </c>
    </row>
    <row r="87" spans="18:20" s="6" customFormat="1" ht="15.6" x14ac:dyDescent="0.35">
      <c r="R87" s="46" t="s">
        <v>5</v>
      </c>
      <c r="S87" s="53">
        <f>SUMIF(T29:T67,"Miscalculation",S29:S67)</f>
        <v>0</v>
      </c>
    </row>
    <row r="88" spans="18:20" s="6" customFormat="1" ht="15.6" x14ac:dyDescent="0.35">
      <c r="R88" s="46" t="s">
        <v>6</v>
      </c>
      <c r="S88" s="53">
        <f>SUMIF(T29:T66,"Double funding",S29:S66)</f>
        <v>0</v>
      </c>
    </row>
    <row r="89" spans="18:20" s="6" customFormat="1" ht="15.6" x14ac:dyDescent="0.35">
      <c r="R89" s="46" t="s">
        <v>7</v>
      </c>
      <c r="S89" s="53">
        <f>SUMIF(T30:T67,"Cost declared twice",S30:S67)</f>
        <v>0</v>
      </c>
    </row>
    <row r="90" spans="18:20" s="6" customFormat="1" ht="15.6" x14ac:dyDescent="0.35">
      <c r="R90" s="46" t="s">
        <v>8</v>
      </c>
      <c r="S90" s="53">
        <f>SUMIF(T29:T66,"VAT not eligible",S29:S66)</f>
        <v>0</v>
      </c>
    </row>
    <row r="91" spans="18:20" s="6" customFormat="1" ht="15.6" x14ac:dyDescent="0.35">
      <c r="R91" s="46" t="s">
        <v>9</v>
      </c>
      <c r="S91" s="53">
        <f>SUMIF(T30:T67,"Breach of approved budget",S30:S67)</f>
        <v>0</v>
      </c>
    </row>
    <row r="92" spans="18:20" s="6" customFormat="1" ht="15.6" x14ac:dyDescent="0.35">
      <c r="R92" s="46" t="s">
        <v>10</v>
      </c>
      <c r="S92" s="53">
        <f>SUMIF(T29:T66,"Incorrect public procurement",S29:S66)</f>
        <v>0</v>
      </c>
    </row>
    <row r="93" spans="18:20" ht="15.6" x14ac:dyDescent="0.35">
      <c r="R93" s="46" t="s">
        <v>11</v>
      </c>
      <c r="S93" s="1">
        <f>SUMIF(T30:T67,"Information and publicity error",S30:S67)</f>
        <v>0</v>
      </c>
    </row>
    <row r="94" spans="18:20" ht="15.6" x14ac:dyDescent="0.35">
      <c r="R94" s="46" t="s">
        <v>12</v>
      </c>
      <c r="S94" s="1">
        <f>SUMIF(T29:T66,"Breach of sound financial management principle",S29:S66)</f>
        <v>0</v>
      </c>
    </row>
    <row r="95" spans="18:20" ht="15.6" x14ac:dyDescent="0.35">
      <c r="R95" s="46" t="s">
        <v>13</v>
      </c>
      <c r="S95" s="1">
        <f>SUMIF(T29:T66,"Other ineligible expenditure",S29:S66)</f>
        <v>0</v>
      </c>
    </row>
    <row r="96" spans="18:20" ht="16.2" thickBot="1" x14ac:dyDescent="0.4">
      <c r="R96" s="230" t="s">
        <v>14</v>
      </c>
      <c r="S96" s="2">
        <f>SUMIF(T29:T66,"Other",S29:S66)</f>
        <v>0</v>
      </c>
    </row>
  </sheetData>
  <sheetProtection algorithmName="SHA-512" hashValue="JVUQz8vYZyuEaF9tnrvKqHcgaLwqkx6PqZpkIwb2LbesBfmtvui1CPkO4+BdjALhUDM1xqo2GGLVfgCK/nlbgg==" saltValue="nerVPsEpZWYyYGy0ST5DfQ==" spinCount="100000" sheet="1" objects="1" scenarios="1"/>
  <dataConsolidate/>
  <mergeCells count="20">
    <mergeCell ref="A10:X10"/>
    <mergeCell ref="B13:G13"/>
    <mergeCell ref="B14:G14"/>
    <mergeCell ref="B16:G16"/>
    <mergeCell ref="B20:G20"/>
    <mergeCell ref="B12:G12"/>
    <mergeCell ref="B21:G21"/>
    <mergeCell ref="B15:G15"/>
    <mergeCell ref="B17:G17"/>
    <mergeCell ref="B18:G18"/>
    <mergeCell ref="B19:G19"/>
    <mergeCell ref="B23:G23"/>
    <mergeCell ref="A26:O26"/>
    <mergeCell ref="Q26:X26"/>
    <mergeCell ref="R71:X71"/>
    <mergeCell ref="B22:G22"/>
    <mergeCell ref="B29:L29"/>
    <mergeCell ref="B30:L30"/>
    <mergeCell ref="B31:L31"/>
    <mergeCell ref="B28:L28"/>
  </mergeCells>
  <dataValidations count="1">
    <dataValidation allowBlank="1" showDropDown="1" showInputMessage="1" showErrorMessage="1" sqref="N29:P31" xr:uid="{2D9BBD39-3E1A-4CE2-BC96-BC6D25D4A4E8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1E725DD-947F-46C9-8D56-7AA8F82873F2}">
          <x14:formula1>
            <xm:f>Sheet!$B$4:$B$5</xm:f>
          </x14:formula1>
          <xm:sqref>Q45:Q54 Q33:Q42 Q57:Q66 Q28:Q31 B23:G24</xm:sqref>
        </x14:dataValidation>
        <x14:dataValidation type="list" allowBlank="1" showInputMessage="1" showErrorMessage="1" xr:uid="{4B407757-8DB6-4874-ADBB-D629AD6EAB52}">
          <x14:formula1>
            <xm:f>Sheet!$B$14:$B$27</xm:f>
          </x14:formula1>
          <xm:sqref>T28:T31 T33:T42 T45:T54 T57:T66</xm:sqref>
        </x14:dataValidation>
        <x14:dataValidation type="list" allowBlank="1" showInputMessage="1" showErrorMessage="1" xr:uid="{AD1AC804-DA69-40CD-9289-62DD3677AEC7}">
          <x14:formula1>
            <xm:f>Sheet!$B$30:$B$34</xm:f>
          </x14:formula1>
          <xm:sqref>G34 G36:G41</xm:sqref>
        </x14:dataValidation>
        <x14:dataValidation type="list" allowBlank="1" showInputMessage="1" xr:uid="{11E6EB4A-B8B0-4610-9430-468E856C123D}">
          <x14:formula1>
            <xm:f>Sheet!$B$30:$B$33</xm:f>
          </x14:formula1>
          <xm:sqref>G33 G35 G45:G54 G57:G66 G42</xm:sqref>
        </x14:dataValidation>
        <x14:dataValidation type="list" allowBlank="1" showInputMessage="1" showErrorMessage="1" xr:uid="{38FEDBB2-20E3-49A9-887B-EF98D76A3635}">
          <x14:formula1>
            <xm:f>Sheet!$B$7:$B$10</xm:f>
          </x14:formula1>
          <xm:sqref>N104:P106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4B63-2A35-49A2-A106-8705702FB9ED}">
  <dimension ref="A12:D46"/>
  <sheetViews>
    <sheetView topLeftCell="A35" zoomScale="80" zoomScaleNormal="80" workbookViewId="0">
      <selection activeCell="A38" sqref="A38"/>
    </sheetView>
  </sheetViews>
  <sheetFormatPr defaultRowHeight="14.4" x14ac:dyDescent="0.3"/>
  <cols>
    <col min="1" max="1" width="39.88671875" customWidth="1"/>
    <col min="2" max="2" width="38.109375" customWidth="1"/>
    <col min="3" max="3" width="45.88671875" customWidth="1"/>
    <col min="4" max="4" width="39.44140625" customWidth="1"/>
    <col min="5" max="5" width="22.33203125" customWidth="1"/>
  </cols>
  <sheetData>
    <row r="12" spans="1:4" ht="24" x14ac:dyDescent="0.55000000000000004">
      <c r="A12" s="303" t="s">
        <v>134</v>
      </c>
      <c r="B12" s="303"/>
      <c r="C12" s="303"/>
      <c r="D12" s="303"/>
    </row>
    <row r="13" spans="1:4" ht="15" thickBot="1" x14ac:dyDescent="0.35"/>
    <row r="14" spans="1:4" ht="18" customHeight="1" thickBot="1" x14ac:dyDescent="0.35">
      <c r="A14" s="216" t="s">
        <v>127</v>
      </c>
      <c r="B14" s="297" t="str">
        <f>'FR Financial Report'!B12</f>
        <v>1.</v>
      </c>
      <c r="C14" s="298"/>
      <c r="D14" s="299"/>
    </row>
    <row r="15" spans="1:4" ht="15.75" customHeight="1" thickBot="1" x14ac:dyDescent="0.35">
      <c r="A15" s="217" t="s">
        <v>160</v>
      </c>
      <c r="B15" s="297">
        <f>'FR Financial Report'!B13</f>
        <v>0</v>
      </c>
      <c r="C15" s="298"/>
      <c r="D15" s="299"/>
    </row>
    <row r="16" spans="1:4" ht="18" customHeight="1" thickBot="1" x14ac:dyDescent="0.35">
      <c r="A16" s="217" t="s">
        <v>128</v>
      </c>
      <c r="B16" s="297">
        <f>'FR Financial Report'!B14</f>
        <v>0</v>
      </c>
      <c r="C16" s="298"/>
      <c r="D16" s="299"/>
    </row>
    <row r="17" spans="1:4" ht="18.75" customHeight="1" thickBot="1" x14ac:dyDescent="0.35">
      <c r="A17" s="217" t="s">
        <v>158</v>
      </c>
      <c r="B17" s="297">
        <f>'FR Financial Report'!B15</f>
        <v>0</v>
      </c>
      <c r="C17" s="298"/>
      <c r="D17" s="299"/>
    </row>
    <row r="18" spans="1:4" ht="15.75" customHeight="1" thickBot="1" x14ac:dyDescent="0.35">
      <c r="A18" s="217" t="s">
        <v>129</v>
      </c>
      <c r="B18" s="297">
        <f>'FR Financial Report'!B16</f>
        <v>0</v>
      </c>
      <c r="C18" s="298"/>
      <c r="D18" s="299"/>
    </row>
    <row r="19" spans="1:4" ht="15" customHeight="1" thickBot="1" x14ac:dyDescent="0.35">
      <c r="A19" s="217" t="s">
        <v>130</v>
      </c>
      <c r="B19" s="297">
        <f>'FR Financial Report'!B17</f>
        <v>0</v>
      </c>
      <c r="C19" s="298"/>
      <c r="D19" s="299"/>
    </row>
    <row r="20" spans="1:4" ht="14.25" customHeight="1" thickBot="1" x14ac:dyDescent="0.35">
      <c r="A20" s="217" t="s">
        <v>131</v>
      </c>
      <c r="B20" s="297">
        <f>'FR Financial Report'!B18</f>
        <v>0</v>
      </c>
      <c r="C20" s="298"/>
      <c r="D20" s="299"/>
    </row>
    <row r="21" spans="1:4" ht="15.75" customHeight="1" thickBot="1" x14ac:dyDescent="0.35">
      <c r="A21" s="217" t="s">
        <v>132</v>
      </c>
      <c r="B21" s="297">
        <f>'FR Financial Report'!B19</f>
        <v>0</v>
      </c>
      <c r="C21" s="298"/>
      <c r="D21" s="299"/>
    </row>
    <row r="22" spans="1:4" ht="17.25" customHeight="1" thickBot="1" x14ac:dyDescent="0.35">
      <c r="A22" s="217" t="s">
        <v>133</v>
      </c>
      <c r="B22" s="297">
        <f>'FR Financial Report'!B20</f>
        <v>1</v>
      </c>
      <c r="C22" s="298"/>
      <c r="D22" s="299"/>
    </row>
    <row r="23" spans="1:4" ht="18" customHeight="1" thickBot="1" x14ac:dyDescent="0.35">
      <c r="A23" s="217" t="s">
        <v>161</v>
      </c>
      <c r="B23" s="297">
        <f>'FR Financial Report'!B21</f>
        <v>0</v>
      </c>
      <c r="C23" s="298"/>
      <c r="D23" s="299"/>
    </row>
    <row r="24" spans="1:4" ht="18" customHeight="1" thickBot="1" x14ac:dyDescent="0.35">
      <c r="A24" s="216" t="s">
        <v>162</v>
      </c>
      <c r="B24" s="236">
        <f>'FR Financial Report'!B22</f>
        <v>0</v>
      </c>
      <c r="C24" s="225"/>
      <c r="D24" s="226"/>
    </row>
    <row r="25" spans="1:4" ht="15" thickBot="1" x14ac:dyDescent="0.35">
      <c r="B25" s="215"/>
    </row>
    <row r="26" spans="1:4" ht="129.75" customHeight="1" thickBot="1" x14ac:dyDescent="0.35">
      <c r="A26" s="218" t="s">
        <v>135</v>
      </c>
      <c r="B26" s="300"/>
      <c r="C26" s="301"/>
      <c r="D26" s="302"/>
    </row>
    <row r="27" spans="1:4" ht="16.2" thickBot="1" x14ac:dyDescent="0.35">
      <c r="A27" s="307" t="s">
        <v>136</v>
      </c>
      <c r="B27" s="219" t="s">
        <v>48</v>
      </c>
      <c r="C27" s="220" t="s">
        <v>137</v>
      </c>
      <c r="D27" s="220" t="s">
        <v>138</v>
      </c>
    </row>
    <row r="28" spans="1:4" ht="16.2" thickBot="1" x14ac:dyDescent="0.35">
      <c r="A28" s="308"/>
      <c r="B28" s="265"/>
      <c r="C28" s="266"/>
      <c r="D28" s="266"/>
    </row>
    <row r="29" spans="1:4" ht="16.2" thickBot="1" x14ac:dyDescent="0.35">
      <c r="A29" s="308"/>
      <c r="B29" s="265"/>
      <c r="C29" s="266"/>
      <c r="D29" s="266"/>
    </row>
    <row r="30" spans="1:4" ht="16.2" thickBot="1" x14ac:dyDescent="0.35">
      <c r="A30" s="308"/>
      <c r="B30" s="265"/>
      <c r="C30" s="266"/>
      <c r="D30" s="266"/>
    </row>
    <row r="31" spans="1:4" ht="16.2" thickBot="1" x14ac:dyDescent="0.35">
      <c r="A31" s="308"/>
      <c r="B31" s="265"/>
      <c r="C31" s="266"/>
      <c r="D31" s="266"/>
    </row>
    <row r="32" spans="1:4" ht="16.2" thickBot="1" x14ac:dyDescent="0.35">
      <c r="A32" s="308"/>
      <c r="B32" s="265"/>
      <c r="C32" s="266"/>
      <c r="D32" s="266"/>
    </row>
    <row r="33" spans="1:4" ht="16.2" thickBot="1" x14ac:dyDescent="0.35">
      <c r="A33" s="309"/>
      <c r="B33" s="265"/>
      <c r="C33" s="266"/>
      <c r="D33" s="266"/>
    </row>
    <row r="34" spans="1:4" ht="133.94999999999999" customHeight="1" thickBot="1" x14ac:dyDescent="0.35">
      <c r="A34" s="216" t="s">
        <v>143</v>
      </c>
      <c r="B34" s="294"/>
      <c r="C34" s="295"/>
      <c r="D34" s="296"/>
    </row>
    <row r="35" spans="1:4" ht="116.25" customHeight="1" thickBot="1" x14ac:dyDescent="0.35">
      <c r="A35" s="227" t="s">
        <v>151</v>
      </c>
      <c r="B35" s="229" t="s">
        <v>144</v>
      </c>
      <c r="C35" s="228" t="s">
        <v>145</v>
      </c>
      <c r="D35" s="228" t="s">
        <v>146</v>
      </c>
    </row>
    <row r="36" spans="1:4" ht="99" customHeight="1" thickBot="1" x14ac:dyDescent="0.35">
      <c r="A36" s="221" t="s">
        <v>147</v>
      </c>
      <c r="B36" s="266"/>
      <c r="C36" s="265"/>
      <c r="D36" s="266"/>
    </row>
    <row r="37" spans="1:4" ht="99" customHeight="1" thickBot="1" x14ac:dyDescent="0.35">
      <c r="A37" s="221" t="s">
        <v>148</v>
      </c>
      <c r="B37" s="266"/>
      <c r="C37" s="265"/>
      <c r="D37" s="266"/>
    </row>
    <row r="38" spans="1:4" ht="99" customHeight="1" thickBot="1" x14ac:dyDescent="0.35">
      <c r="A38" s="221" t="s">
        <v>149</v>
      </c>
      <c r="B38" s="266"/>
      <c r="C38" s="265"/>
      <c r="D38" s="266"/>
    </row>
    <row r="39" spans="1:4" ht="99" customHeight="1" thickBot="1" x14ac:dyDescent="0.35">
      <c r="A39" s="221" t="s">
        <v>150</v>
      </c>
      <c r="B39" s="266"/>
      <c r="C39" s="265"/>
      <c r="D39" s="266"/>
    </row>
    <row r="40" spans="1:4" ht="105" customHeight="1" thickBot="1" x14ac:dyDescent="0.35">
      <c r="A40" s="217" t="s">
        <v>139</v>
      </c>
      <c r="B40" s="304"/>
      <c r="C40" s="305"/>
      <c r="D40" s="306"/>
    </row>
    <row r="41" spans="1:4" ht="108" customHeight="1" thickBot="1" x14ac:dyDescent="0.35">
      <c r="A41" s="222" t="s">
        <v>140</v>
      </c>
      <c r="B41" s="294"/>
      <c r="C41" s="295"/>
      <c r="D41" s="296"/>
    </row>
    <row r="42" spans="1:4" ht="90.75" customHeight="1" thickBot="1" x14ac:dyDescent="0.35">
      <c r="A42" s="223" t="s">
        <v>141</v>
      </c>
      <c r="B42" s="294"/>
      <c r="C42" s="295"/>
      <c r="D42" s="296"/>
    </row>
    <row r="43" spans="1:4" ht="15.6" x14ac:dyDescent="0.35">
      <c r="A43" s="6"/>
      <c r="B43" s="6"/>
      <c r="C43" s="6"/>
      <c r="D43" s="6"/>
    </row>
    <row r="44" spans="1:4" ht="15.6" x14ac:dyDescent="0.35">
      <c r="A44" s="6"/>
      <c r="B44" s="6"/>
      <c r="C44" s="6"/>
      <c r="D44" s="6"/>
    </row>
    <row r="45" spans="1:4" ht="15.6" x14ac:dyDescent="0.35">
      <c r="A45" s="224"/>
      <c r="B45" s="6"/>
      <c r="C45" s="6"/>
      <c r="D45" s="6"/>
    </row>
    <row r="46" spans="1:4" ht="15.6" x14ac:dyDescent="0.35">
      <c r="A46" s="224"/>
      <c r="B46" s="6"/>
      <c r="C46" s="6"/>
      <c r="D46" s="6"/>
    </row>
  </sheetData>
  <sheetProtection algorithmName="SHA-512" hashValue="PS4PmejBpO1gEWp1AsZ2NPXYxSLucmeIvv9w6X9E9v5a/xoSeseiMFGhlRrYW/ZNpFBoax9IoZkS7g3Kj46F5Q==" saltValue="HFaPOw+F6/7wSo01mEjX1A==" spinCount="100000" sheet="1" objects="1" scenarios="1"/>
  <mergeCells count="17">
    <mergeCell ref="B14:D14"/>
    <mergeCell ref="A12:D12"/>
    <mergeCell ref="B34:D34"/>
    <mergeCell ref="B40:D40"/>
    <mergeCell ref="B41:D41"/>
    <mergeCell ref="B16:D16"/>
    <mergeCell ref="B15:D15"/>
    <mergeCell ref="A27:A33"/>
    <mergeCell ref="B42:D42"/>
    <mergeCell ref="B20:D20"/>
    <mergeCell ref="B19:D19"/>
    <mergeCell ref="B18:D18"/>
    <mergeCell ref="B17:D17"/>
    <mergeCell ref="B26:D26"/>
    <mergeCell ref="B23:D23"/>
    <mergeCell ref="B22:D22"/>
    <mergeCell ref="B21:D2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4AE2-18FD-471C-922F-5E6918D8986B}">
  <dimension ref="B2:C30"/>
  <sheetViews>
    <sheetView workbookViewId="0">
      <selection activeCell="C4" sqref="C4"/>
    </sheetView>
  </sheetViews>
  <sheetFormatPr defaultRowHeight="14.4" x14ac:dyDescent="0.3"/>
  <cols>
    <col min="2" max="2" width="63.88671875" customWidth="1"/>
    <col min="3" max="3" width="59.6640625" customWidth="1"/>
  </cols>
  <sheetData>
    <row r="2" spans="2:3" ht="21" x14ac:dyDescent="0.5">
      <c r="B2" s="310" t="s">
        <v>105</v>
      </c>
      <c r="C2" s="310"/>
    </row>
    <row r="3" spans="2:3" ht="15.6" x14ac:dyDescent="0.35">
      <c r="B3" s="134"/>
      <c r="C3" s="134"/>
    </row>
    <row r="4" spans="2:3" ht="15.6" x14ac:dyDescent="0.35">
      <c r="B4" s="134"/>
      <c r="C4" s="134"/>
    </row>
    <row r="5" spans="2:3" ht="15.6" x14ac:dyDescent="0.35">
      <c r="B5" s="6" t="s">
        <v>165</v>
      </c>
      <c r="C5" s="134"/>
    </row>
    <row r="6" spans="2:3" ht="15.6" x14ac:dyDescent="0.35">
      <c r="B6" s="134" t="s">
        <v>106</v>
      </c>
      <c r="C6" s="134"/>
    </row>
    <row r="7" spans="2:3" ht="15.6" x14ac:dyDescent="0.35">
      <c r="B7" s="134" t="s">
        <v>108</v>
      </c>
      <c r="C7" s="134"/>
    </row>
    <row r="8" spans="2:3" ht="15.6" x14ac:dyDescent="0.35">
      <c r="B8" s="134" t="s">
        <v>109</v>
      </c>
      <c r="C8" s="134"/>
    </row>
    <row r="9" spans="2:3" ht="15.6" x14ac:dyDescent="0.35">
      <c r="B9" s="6" t="s">
        <v>123</v>
      </c>
      <c r="C9" s="134"/>
    </row>
    <row r="10" spans="2:3" ht="15.6" x14ac:dyDescent="0.35">
      <c r="B10" s="201" t="s">
        <v>110</v>
      </c>
      <c r="C10" s="134"/>
    </row>
    <row r="11" spans="2:3" ht="15.6" x14ac:dyDescent="0.35">
      <c r="B11" s="134" t="s">
        <v>111</v>
      </c>
      <c r="C11" s="134"/>
    </row>
    <row r="12" spans="2:3" ht="15.6" x14ac:dyDescent="0.35">
      <c r="B12" s="134" t="s">
        <v>112</v>
      </c>
      <c r="C12" s="134"/>
    </row>
    <row r="13" spans="2:3" ht="15.6" x14ac:dyDescent="0.35">
      <c r="B13" s="134"/>
      <c r="C13" s="134"/>
    </row>
    <row r="14" spans="2:3" ht="31.2" x14ac:dyDescent="0.3">
      <c r="B14" s="195" t="s">
        <v>82</v>
      </c>
      <c r="C14" s="234" t="s">
        <v>156</v>
      </c>
    </row>
    <row r="15" spans="2:3" ht="31.2" x14ac:dyDescent="0.3">
      <c r="B15" s="196" t="s">
        <v>69</v>
      </c>
      <c r="C15" s="233" t="s">
        <v>155</v>
      </c>
    </row>
    <row r="16" spans="2:3" ht="31.2" x14ac:dyDescent="0.3">
      <c r="B16" s="197" t="s">
        <v>78</v>
      </c>
      <c r="C16" s="232" t="s">
        <v>154</v>
      </c>
    </row>
    <row r="17" spans="2:3" ht="31.2" x14ac:dyDescent="0.3">
      <c r="B17" s="198" t="s">
        <v>79</v>
      </c>
      <c r="C17" s="232" t="s">
        <v>153</v>
      </c>
    </row>
    <row r="18" spans="2:3" ht="15.6" x14ac:dyDescent="0.3">
      <c r="B18" s="199" t="s">
        <v>80</v>
      </c>
      <c r="C18" s="235" t="s">
        <v>157</v>
      </c>
    </row>
    <row r="19" spans="2:3" ht="15.6" x14ac:dyDescent="0.3">
      <c r="B19" s="160" t="s">
        <v>70</v>
      </c>
      <c r="C19" s="235" t="s">
        <v>157</v>
      </c>
    </row>
    <row r="20" spans="2:3" ht="15.6" x14ac:dyDescent="0.3">
      <c r="B20" s="200" t="s">
        <v>81</v>
      </c>
      <c r="C20" s="235" t="s">
        <v>157</v>
      </c>
    </row>
    <row r="21" spans="2:3" ht="15.6" x14ac:dyDescent="0.35">
      <c r="B21" s="134"/>
      <c r="C21" s="134"/>
    </row>
    <row r="22" spans="2:3" ht="15.6" x14ac:dyDescent="0.35">
      <c r="B22" s="134"/>
      <c r="C22" s="134"/>
    </row>
    <row r="23" spans="2:3" ht="15.6" x14ac:dyDescent="0.35">
      <c r="B23" s="134"/>
      <c r="C23" s="134"/>
    </row>
    <row r="24" spans="2:3" ht="15.6" x14ac:dyDescent="0.35">
      <c r="B24" s="134"/>
      <c r="C24" s="134"/>
    </row>
    <row r="30" spans="2:3" x14ac:dyDescent="0.3">
      <c r="B30" s="201"/>
    </row>
  </sheetData>
  <sheetProtection algorithmName="SHA-512" hashValue="8YxZ+V3l2X1jB/nqHdlDaVPEZAtgUMcr/RA8cEC7aFGYW1kmSA4R0mXfTX//JFT16XcktakmsQUOW2Ni1z1DAA==" saltValue="6lLSqZHqh9311FZ9P/Im4A==" spinCount="100000" sheet="1" objects="1" scenarios="1"/>
  <mergeCells count="1">
    <mergeCell ref="B2:C2"/>
  </mergeCells>
  <hyperlinks>
    <hyperlink ref="B10" r:id="rId1" xr:uid="{6581063A-3967-402F-AB6C-1E3520AB5A1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434F-FCB7-42AA-9D7C-C3119C8FC566}">
  <dimension ref="A1:K45"/>
  <sheetViews>
    <sheetView topLeftCell="A7" zoomScale="80" zoomScaleNormal="80" workbookViewId="0">
      <selection activeCell="A22" sqref="A22"/>
    </sheetView>
  </sheetViews>
  <sheetFormatPr defaultColWidth="9.109375" defaultRowHeight="15.6" x14ac:dyDescent="0.35"/>
  <cols>
    <col min="1" max="1" width="30.33203125" style="134" bestFit="1" customWidth="1"/>
    <col min="2" max="2" width="22.88671875" style="134" customWidth="1"/>
    <col min="3" max="4" width="9.109375" style="134"/>
    <col min="5" max="5" width="48.6640625" style="134" customWidth="1"/>
    <col min="6" max="6" width="19.44140625" style="134" customWidth="1"/>
    <col min="7" max="7" width="18.109375" style="134" customWidth="1"/>
    <col min="8" max="8" width="19.6640625" style="134" customWidth="1"/>
    <col min="9" max="9" width="16.44140625" style="134" customWidth="1"/>
    <col min="10" max="10" width="17.6640625" style="134" customWidth="1"/>
    <col min="11" max="11" width="16" style="134" customWidth="1"/>
    <col min="12" max="16384" width="9.109375" style="134"/>
  </cols>
  <sheetData>
    <row r="1" spans="1:11" x14ac:dyDescent="0.35">
      <c r="C1" s="326"/>
      <c r="D1" s="326"/>
      <c r="E1" s="326"/>
      <c r="F1" s="326"/>
      <c r="G1" s="326"/>
      <c r="H1" s="326"/>
      <c r="I1" s="326"/>
      <c r="J1" s="326"/>
      <c r="K1" s="326"/>
    </row>
    <row r="2" spans="1:11" x14ac:dyDescent="0.35">
      <c r="C2" s="326"/>
      <c r="D2" s="326"/>
      <c r="E2" s="326"/>
      <c r="F2" s="326"/>
      <c r="G2" s="326"/>
      <c r="H2" s="326"/>
      <c r="I2" s="326"/>
      <c r="J2" s="326"/>
      <c r="K2" s="326"/>
    </row>
    <row r="3" spans="1:11" x14ac:dyDescent="0.35">
      <c r="C3" s="326"/>
      <c r="D3" s="326"/>
      <c r="E3" s="326"/>
      <c r="F3" s="326"/>
      <c r="G3" s="326"/>
      <c r="H3" s="326"/>
      <c r="I3" s="326"/>
      <c r="J3" s="326"/>
      <c r="K3" s="326"/>
    </row>
    <row r="4" spans="1:11" x14ac:dyDescent="0.35">
      <c r="C4" s="326"/>
      <c r="D4" s="326"/>
      <c r="E4" s="326"/>
      <c r="F4" s="326"/>
      <c r="G4" s="326"/>
      <c r="H4" s="326"/>
      <c r="I4" s="326"/>
      <c r="J4" s="326"/>
      <c r="K4" s="326"/>
    </row>
    <row r="5" spans="1:11" x14ac:dyDescent="0.35">
      <c r="C5" s="326"/>
      <c r="D5" s="326"/>
      <c r="E5" s="326"/>
      <c r="F5" s="326"/>
      <c r="G5" s="326"/>
      <c r="H5" s="326"/>
      <c r="I5" s="326"/>
      <c r="J5" s="326"/>
      <c r="K5" s="326"/>
    </row>
    <row r="6" spans="1:11" x14ac:dyDescent="0.35">
      <c r="C6" s="326"/>
      <c r="D6" s="326"/>
      <c r="E6" s="326"/>
      <c r="F6" s="326"/>
      <c r="G6" s="326"/>
      <c r="H6" s="326"/>
      <c r="I6" s="326"/>
      <c r="J6" s="326"/>
      <c r="K6" s="326"/>
    </row>
    <row r="7" spans="1:11" x14ac:dyDescent="0.35">
      <c r="C7" s="326"/>
      <c r="D7" s="326"/>
      <c r="E7" s="326"/>
      <c r="F7" s="326"/>
      <c r="G7" s="326"/>
      <c r="H7" s="326"/>
      <c r="I7" s="326"/>
      <c r="J7" s="326"/>
      <c r="K7" s="326"/>
    </row>
    <row r="8" spans="1:11" ht="63" customHeight="1" thickBot="1" x14ac:dyDescent="0.4">
      <c r="C8" s="327"/>
      <c r="D8" s="327"/>
      <c r="E8" s="327"/>
      <c r="F8" s="327"/>
      <c r="G8" s="327"/>
      <c r="H8" s="327"/>
      <c r="I8" s="327"/>
      <c r="J8" s="327"/>
      <c r="K8" s="327"/>
    </row>
    <row r="9" spans="1:11" ht="24" x14ac:dyDescent="0.35">
      <c r="A9" s="323" t="s">
        <v>126</v>
      </c>
      <c r="B9" s="324"/>
      <c r="C9" s="324"/>
      <c r="D9" s="324"/>
      <c r="E9" s="324"/>
      <c r="F9" s="324"/>
      <c r="G9" s="324"/>
      <c r="H9" s="324"/>
      <c r="I9" s="324"/>
      <c r="J9" s="324"/>
      <c r="K9" s="325"/>
    </row>
    <row r="10" spans="1:11" x14ac:dyDescent="0.35">
      <c r="A10" s="320" t="s">
        <v>83</v>
      </c>
      <c r="B10" s="321"/>
      <c r="C10" s="321"/>
      <c r="D10" s="321"/>
      <c r="E10" s="321"/>
      <c r="F10" s="321"/>
      <c r="G10" s="321"/>
      <c r="H10" s="321"/>
      <c r="I10" s="321"/>
      <c r="J10" s="321"/>
      <c r="K10" s="322"/>
    </row>
    <row r="11" spans="1:11" ht="16.2" thickBot="1" x14ac:dyDescent="0.4">
      <c r="A11" s="175"/>
      <c r="E11" s="174" t="s">
        <v>71</v>
      </c>
      <c r="K11" s="176"/>
    </row>
    <row r="12" spans="1:11" x14ac:dyDescent="0.35">
      <c r="A12" s="237" t="s">
        <v>164</v>
      </c>
      <c r="B12" s="136" t="str">
        <f>'FR Financial Report'!B12</f>
        <v>1.</v>
      </c>
      <c r="E12" s="135" t="s">
        <v>95</v>
      </c>
      <c r="F12" s="137">
        <f>F26</f>
        <v>0</v>
      </c>
      <c r="K12" s="176"/>
    </row>
    <row r="13" spans="1:11" x14ac:dyDescent="0.35">
      <c r="A13" s="238" t="s">
        <v>116</v>
      </c>
      <c r="B13" s="139">
        <f>'FR Financial Report'!B13</f>
        <v>0</v>
      </c>
      <c r="E13" s="138" t="s">
        <v>94</v>
      </c>
      <c r="F13" s="140">
        <f>G26</f>
        <v>0</v>
      </c>
      <c r="K13" s="176"/>
    </row>
    <row r="14" spans="1:11" x14ac:dyDescent="0.35">
      <c r="A14" s="238" t="s">
        <v>117</v>
      </c>
      <c r="B14" s="139">
        <f>'FR Financial Report'!B14</f>
        <v>0</v>
      </c>
      <c r="E14" s="138" t="s">
        <v>93</v>
      </c>
      <c r="F14" s="140">
        <f>J26</f>
        <v>0</v>
      </c>
      <c r="K14" s="176"/>
    </row>
    <row r="15" spans="1:11" ht="16.2" thickBot="1" x14ac:dyDescent="0.4">
      <c r="A15" s="238" t="s">
        <v>159</v>
      </c>
      <c r="B15" s="139">
        <f>'FR Financial Report'!B15</f>
        <v>0</v>
      </c>
      <c r="E15" s="141" t="s">
        <v>92</v>
      </c>
      <c r="F15" s="142">
        <f>K26</f>
        <v>0</v>
      </c>
      <c r="K15" s="176"/>
    </row>
    <row r="16" spans="1:11" x14ac:dyDescent="0.35">
      <c r="A16" s="239" t="s">
        <v>99</v>
      </c>
      <c r="B16" s="139">
        <f>'FR Financial Report'!B16</f>
        <v>0</v>
      </c>
      <c r="K16" s="176"/>
    </row>
    <row r="17" spans="1:11" ht="16.2" thickBot="1" x14ac:dyDescent="0.4">
      <c r="A17" s="239" t="s">
        <v>114</v>
      </c>
      <c r="B17" s="139">
        <f>'FR Financial Report'!B17</f>
        <v>0</v>
      </c>
      <c r="E17" s="174" t="s">
        <v>96</v>
      </c>
      <c r="K17" s="176"/>
    </row>
    <row r="18" spans="1:11" ht="35.25" customHeight="1" x14ac:dyDescent="0.4">
      <c r="A18" s="239" t="s">
        <v>113</v>
      </c>
      <c r="B18" s="139">
        <f>'FR Financial Report'!B18</f>
        <v>0</v>
      </c>
      <c r="E18" s="207"/>
      <c r="F18" s="143" t="s">
        <v>55</v>
      </c>
      <c r="G18" s="143" t="s">
        <v>72</v>
      </c>
      <c r="H18" s="143" t="s">
        <v>73</v>
      </c>
      <c r="I18" s="143" t="s">
        <v>74</v>
      </c>
      <c r="J18" s="143" t="s">
        <v>75</v>
      </c>
      <c r="K18" s="177" t="s">
        <v>60</v>
      </c>
    </row>
    <row r="19" spans="1:11" x14ac:dyDescent="0.35">
      <c r="A19" s="239" t="s">
        <v>115</v>
      </c>
      <c r="B19" s="139">
        <f>'FR Financial Report'!B19</f>
        <v>0</v>
      </c>
      <c r="E19" s="144" t="s">
        <v>82</v>
      </c>
      <c r="F19" s="145">
        <f>'FR Financial Report'!S73</f>
        <v>0</v>
      </c>
      <c r="G19" s="145">
        <f>'FR Financial Report'!T73</f>
        <v>0</v>
      </c>
      <c r="H19" s="145">
        <f>'FR Financial Report'!U73</f>
        <v>0</v>
      </c>
      <c r="I19" s="146">
        <f>'FR Financial Report'!V73</f>
        <v>0</v>
      </c>
      <c r="J19" s="145">
        <f>'FR Financial Report'!W73</f>
        <v>0</v>
      </c>
      <c r="K19" s="178">
        <f>'FR Financial Report'!X73</f>
        <v>0</v>
      </c>
    </row>
    <row r="20" spans="1:11" x14ac:dyDescent="0.35">
      <c r="A20" s="240" t="s">
        <v>118</v>
      </c>
      <c r="B20" s="139">
        <f>'FR Financial Report'!B20</f>
        <v>1</v>
      </c>
      <c r="E20" s="147" t="s">
        <v>69</v>
      </c>
      <c r="F20" s="148">
        <f>'FR Financial Report'!S74</f>
        <v>0</v>
      </c>
      <c r="G20" s="148">
        <f>'FR Financial Report'!T74</f>
        <v>0</v>
      </c>
      <c r="H20" s="148">
        <f>'FR Financial Report'!U74</f>
        <v>0</v>
      </c>
      <c r="I20" s="149">
        <f>'FR Financial Report'!V74</f>
        <v>0</v>
      </c>
      <c r="J20" s="148">
        <f>'FR Financial Report'!W74</f>
        <v>0</v>
      </c>
      <c r="K20" s="180">
        <f>'FR Financial Report'!X74</f>
        <v>0</v>
      </c>
    </row>
    <row r="21" spans="1:11" ht="31.2" x14ac:dyDescent="0.35">
      <c r="A21" s="241" t="s">
        <v>119</v>
      </c>
      <c r="B21" s="139">
        <f>'FR Financial Report'!B21</f>
        <v>0</v>
      </c>
      <c r="E21" s="150" t="s">
        <v>78</v>
      </c>
      <c r="F21" s="151">
        <f>'FR Financial Report'!S75</f>
        <v>0</v>
      </c>
      <c r="G21" s="151">
        <f>'FR Financial Report'!T75</f>
        <v>0</v>
      </c>
      <c r="H21" s="151">
        <f>'FR Financial Report'!U75</f>
        <v>0</v>
      </c>
      <c r="I21" s="152">
        <f>'FR Financial Report'!V75</f>
        <v>0</v>
      </c>
      <c r="J21" s="151">
        <f>'FR Financial Report'!W75</f>
        <v>0</v>
      </c>
      <c r="K21" s="182">
        <f>'FR Financial Report'!X75</f>
        <v>0</v>
      </c>
    </row>
    <row r="22" spans="1:11" ht="31.8" thickBot="1" x14ac:dyDescent="0.4">
      <c r="A22" s="242" t="s">
        <v>120</v>
      </c>
      <c r="B22" s="159">
        <f>'FR Financial Report'!B22</f>
        <v>0</v>
      </c>
      <c r="E22" s="153" t="s">
        <v>79</v>
      </c>
      <c r="F22" s="154">
        <f>'FR Financial Report'!S76</f>
        <v>0</v>
      </c>
      <c r="G22" s="154">
        <f>'FR Financial Report'!T76</f>
        <v>0</v>
      </c>
      <c r="H22" s="154">
        <f>'FR Financial Report'!U76</f>
        <v>0</v>
      </c>
      <c r="I22" s="155">
        <f>'FR Financial Report'!V76</f>
        <v>0</v>
      </c>
      <c r="J22" s="154">
        <f>'FR Financial Report'!W76</f>
        <v>0</v>
      </c>
      <c r="K22" s="183">
        <f>'FR Financial Report'!X76</f>
        <v>0</v>
      </c>
    </row>
    <row r="23" spans="1:11" x14ac:dyDescent="0.35">
      <c r="A23" s="184"/>
      <c r="B23"/>
      <c r="E23" s="156" t="s">
        <v>80</v>
      </c>
      <c r="F23" s="157">
        <f>'FR Financial Report'!S77</f>
        <v>0</v>
      </c>
      <c r="G23" s="157">
        <f>'FR Financial Report'!T77</f>
        <v>0</v>
      </c>
      <c r="H23" s="157">
        <f>'FR Financial Report'!U77</f>
        <v>0</v>
      </c>
      <c r="I23" s="158">
        <f>'FR Financial Report'!V77</f>
        <v>0</v>
      </c>
      <c r="J23" s="157">
        <f>'FR Financial Report'!W77</f>
        <v>0</v>
      </c>
      <c r="K23" s="185">
        <f>'FR Financial Report'!X77</f>
        <v>0</v>
      </c>
    </row>
    <row r="24" spans="1:11" x14ac:dyDescent="0.35">
      <c r="A24" s="184"/>
      <c r="B24"/>
      <c r="E24" s="160" t="s">
        <v>70</v>
      </c>
      <c r="F24" s="161">
        <f>'FR Financial Report'!S78</f>
        <v>0</v>
      </c>
      <c r="G24" s="161">
        <f>'FR Financial Report'!T78</f>
        <v>0</v>
      </c>
      <c r="H24" s="161">
        <f>'FR Financial Report'!U78</f>
        <v>0</v>
      </c>
      <c r="I24" s="162">
        <f>'FR Financial Report'!V78</f>
        <v>0</v>
      </c>
      <c r="J24" s="161">
        <f>'FR Financial Report'!W78</f>
        <v>0</v>
      </c>
      <c r="K24" s="186">
        <f>'FR Financial Report'!X78</f>
        <v>0</v>
      </c>
    </row>
    <row r="25" spans="1:11" ht="16.2" thickBot="1" x14ac:dyDescent="0.4">
      <c r="A25" s="175"/>
      <c r="E25" s="163" t="s">
        <v>81</v>
      </c>
      <c r="F25" s="164">
        <f>'FR Financial Report'!S79</f>
        <v>0</v>
      </c>
      <c r="G25" s="164">
        <f>'FR Financial Report'!T79</f>
        <v>0</v>
      </c>
      <c r="H25" s="164">
        <f>'FR Financial Report'!U79</f>
        <v>0</v>
      </c>
      <c r="I25" s="165">
        <f>'FR Financial Report'!V79</f>
        <v>0</v>
      </c>
      <c r="J25" s="164">
        <f>'FR Financial Report'!W79</f>
        <v>0</v>
      </c>
      <c r="K25" s="187">
        <f>'FR Financial Report'!X79</f>
        <v>0</v>
      </c>
    </row>
    <row r="26" spans="1:11" ht="16.2" thickBot="1" x14ac:dyDescent="0.4">
      <c r="A26" s="188" t="s">
        <v>103</v>
      </c>
      <c r="B26" s="136"/>
      <c r="E26" s="166" t="s">
        <v>0</v>
      </c>
      <c r="F26" s="167">
        <f>SUM(F19:F25)</f>
        <v>0</v>
      </c>
      <c r="G26" s="167">
        <f t="shared" ref="G26:K26" si="0">SUM(G19:G25)</f>
        <v>0</v>
      </c>
      <c r="H26" s="167">
        <f t="shared" si="0"/>
        <v>0</v>
      </c>
      <c r="I26" s="168">
        <f>IF(F26,G26/F26,0)</f>
        <v>0</v>
      </c>
      <c r="J26" s="167">
        <f t="shared" si="0"/>
        <v>0</v>
      </c>
      <c r="K26" s="189">
        <f t="shared" si="0"/>
        <v>0</v>
      </c>
    </row>
    <row r="27" spans="1:11" ht="31.2" x14ac:dyDescent="0.35">
      <c r="A27" s="181" t="s">
        <v>102</v>
      </c>
      <c r="B27" s="139"/>
      <c r="K27" s="176"/>
    </row>
    <row r="28" spans="1:11" ht="16.2" thickBot="1" x14ac:dyDescent="0.4">
      <c r="A28" s="179" t="s">
        <v>100</v>
      </c>
      <c r="B28" s="139"/>
      <c r="E28" s="174" t="s">
        <v>97</v>
      </c>
      <c r="G28" s="174" t="s">
        <v>98</v>
      </c>
      <c r="H28" s="174"/>
      <c r="K28" s="176"/>
    </row>
    <row r="29" spans="1:11" ht="16.2" thickBot="1" x14ac:dyDescent="0.4">
      <c r="A29" s="179" t="s">
        <v>104</v>
      </c>
      <c r="B29" s="139"/>
      <c r="E29" s="169" t="s">
        <v>76</v>
      </c>
      <c r="F29" s="170">
        <f>SUM(F30:F43)</f>
        <v>0</v>
      </c>
      <c r="G29" s="311"/>
      <c r="H29" s="312"/>
      <c r="I29" s="312"/>
      <c r="J29" s="312"/>
      <c r="K29" s="313"/>
    </row>
    <row r="30" spans="1:11" ht="16.8" thickTop="1" thickBot="1" x14ac:dyDescent="0.4">
      <c r="A30" s="190" t="s">
        <v>101</v>
      </c>
      <c r="B30" s="159"/>
      <c r="E30" s="171" t="s">
        <v>1</v>
      </c>
      <c r="F30" s="172">
        <f>'FR Financial Report'!S83</f>
        <v>0</v>
      </c>
      <c r="G30" s="314"/>
      <c r="H30" s="315"/>
      <c r="I30" s="315"/>
      <c r="J30" s="315"/>
      <c r="K30" s="316"/>
    </row>
    <row r="31" spans="1:11" x14ac:dyDescent="0.35">
      <c r="A31" s="175"/>
      <c r="E31" s="138" t="s">
        <v>2</v>
      </c>
      <c r="F31" s="172">
        <f>'FR Financial Report'!S84</f>
        <v>0</v>
      </c>
      <c r="G31" s="314"/>
      <c r="H31" s="315"/>
      <c r="I31" s="315"/>
      <c r="J31" s="315"/>
      <c r="K31" s="316"/>
    </row>
    <row r="32" spans="1:11" x14ac:dyDescent="0.35">
      <c r="A32" s="175"/>
      <c r="E32" s="138" t="s">
        <v>3</v>
      </c>
      <c r="F32" s="172">
        <f>'FR Financial Report'!S85</f>
        <v>0</v>
      </c>
      <c r="G32" s="314"/>
      <c r="H32" s="315"/>
      <c r="I32" s="315"/>
      <c r="J32" s="315"/>
      <c r="K32" s="316"/>
    </row>
    <row r="33" spans="1:11" x14ac:dyDescent="0.35">
      <c r="A33" s="184"/>
      <c r="E33" s="138" t="s">
        <v>4</v>
      </c>
      <c r="F33" s="172">
        <f>'FR Financial Report'!S86</f>
        <v>0</v>
      </c>
      <c r="G33" s="314"/>
      <c r="H33" s="315"/>
      <c r="I33" s="315"/>
      <c r="J33" s="315"/>
      <c r="K33" s="316"/>
    </row>
    <row r="34" spans="1:11" x14ac:dyDescent="0.35">
      <c r="A34" s="191"/>
      <c r="E34" s="138" t="s">
        <v>5</v>
      </c>
      <c r="F34" s="172">
        <f>'FR Financial Report'!S87</f>
        <v>0</v>
      </c>
      <c r="G34" s="314"/>
      <c r="H34" s="315"/>
      <c r="I34" s="315"/>
      <c r="J34" s="315"/>
      <c r="K34" s="316"/>
    </row>
    <row r="35" spans="1:11" x14ac:dyDescent="0.35">
      <c r="A35" s="175"/>
      <c r="E35" s="138" t="s">
        <v>6</v>
      </c>
      <c r="F35" s="172">
        <f>'FR Financial Report'!S88</f>
        <v>0</v>
      </c>
      <c r="G35" s="314"/>
      <c r="H35" s="315"/>
      <c r="I35" s="315"/>
      <c r="J35" s="315"/>
      <c r="K35" s="316"/>
    </row>
    <row r="36" spans="1:11" x14ac:dyDescent="0.35">
      <c r="A36" s="175"/>
      <c r="E36" s="138" t="s">
        <v>7</v>
      </c>
      <c r="F36" s="172">
        <f>'FR Financial Report'!S89</f>
        <v>0</v>
      </c>
      <c r="G36" s="314"/>
      <c r="H36" s="315"/>
      <c r="I36" s="315"/>
      <c r="J36" s="315"/>
      <c r="K36" s="316"/>
    </row>
    <row r="37" spans="1:11" x14ac:dyDescent="0.35">
      <c r="A37" s="175"/>
      <c r="E37" s="138" t="s">
        <v>8</v>
      </c>
      <c r="F37" s="172">
        <f>'FR Financial Report'!S90</f>
        <v>0</v>
      </c>
      <c r="G37" s="314"/>
      <c r="H37" s="315"/>
      <c r="I37" s="315"/>
      <c r="J37" s="315"/>
      <c r="K37" s="316"/>
    </row>
    <row r="38" spans="1:11" x14ac:dyDescent="0.35">
      <c r="A38" s="175"/>
      <c r="E38" s="138" t="s">
        <v>9</v>
      </c>
      <c r="F38" s="172">
        <f>'FR Financial Report'!S91</f>
        <v>0</v>
      </c>
      <c r="G38" s="314"/>
      <c r="H38" s="315"/>
      <c r="I38" s="315"/>
      <c r="J38" s="315"/>
      <c r="K38" s="316"/>
    </row>
    <row r="39" spans="1:11" x14ac:dyDescent="0.35">
      <c r="A39" s="175"/>
      <c r="E39" s="138" t="s">
        <v>10</v>
      </c>
      <c r="F39" s="172">
        <f>'FR Financial Report'!S92</f>
        <v>0</v>
      </c>
      <c r="G39" s="314"/>
      <c r="H39" s="315"/>
      <c r="I39" s="315"/>
      <c r="J39" s="315"/>
      <c r="K39" s="316"/>
    </row>
    <row r="40" spans="1:11" x14ac:dyDescent="0.35">
      <c r="A40" s="175"/>
      <c r="E40" s="138" t="s">
        <v>11</v>
      </c>
      <c r="F40" s="172">
        <f>'FR Financial Report'!S93</f>
        <v>0</v>
      </c>
      <c r="G40" s="314"/>
      <c r="H40" s="315"/>
      <c r="I40" s="315"/>
      <c r="J40" s="315"/>
      <c r="K40" s="316"/>
    </row>
    <row r="41" spans="1:11" x14ac:dyDescent="0.35">
      <c r="A41" s="175"/>
      <c r="E41" s="138" t="s">
        <v>12</v>
      </c>
      <c r="F41" s="172">
        <f>'FR Financial Report'!S94</f>
        <v>0</v>
      </c>
      <c r="G41" s="314"/>
      <c r="H41" s="315"/>
      <c r="I41" s="315"/>
      <c r="J41" s="315"/>
      <c r="K41" s="316"/>
    </row>
    <row r="42" spans="1:11" x14ac:dyDescent="0.35">
      <c r="A42" s="175"/>
      <c r="E42" s="138" t="s">
        <v>13</v>
      </c>
      <c r="F42" s="172">
        <f>'FR Financial Report'!S95</f>
        <v>0</v>
      </c>
      <c r="G42" s="314"/>
      <c r="H42" s="315"/>
      <c r="I42" s="315"/>
      <c r="J42" s="315"/>
      <c r="K42" s="316"/>
    </row>
    <row r="43" spans="1:11" ht="16.2" thickBot="1" x14ac:dyDescent="0.4">
      <c r="A43" s="175"/>
      <c r="E43" s="141" t="s">
        <v>14</v>
      </c>
      <c r="F43" s="231">
        <f>'FR Financial Report'!S96</f>
        <v>0</v>
      </c>
      <c r="G43" s="317"/>
      <c r="H43" s="318"/>
      <c r="I43" s="318"/>
      <c r="J43" s="318"/>
      <c r="K43" s="319"/>
    </row>
    <row r="44" spans="1:11" x14ac:dyDescent="0.35">
      <c r="A44" s="175"/>
      <c r="K44" s="176"/>
    </row>
    <row r="45" spans="1:11" ht="16.2" thickBot="1" x14ac:dyDescent="0.4">
      <c r="A45" s="192"/>
      <c r="B45" s="193"/>
      <c r="C45" s="193"/>
      <c r="D45" s="193"/>
      <c r="E45" s="193"/>
      <c r="F45" s="193"/>
      <c r="G45" s="193"/>
      <c r="H45" s="193"/>
      <c r="I45" s="193"/>
      <c r="J45" s="193"/>
      <c r="K45" s="194"/>
    </row>
  </sheetData>
  <sheetProtection algorithmName="SHA-512" hashValue="Fwmbo5mpLAVhrH89uf3y49Q3pxFgwaJTbXjW/rh2htB6FJWcQx1XNAIbmNAvMQFkJloWHB201V/FVUt8wSWMXA==" saltValue="DkKq165Kmk63w2iH7xGCTA==" spinCount="100000" sheet="1" objects="1" scenarios="1"/>
  <mergeCells count="4">
    <mergeCell ref="G29:K43"/>
    <mergeCell ref="A10:K10"/>
    <mergeCell ref="A9:K9"/>
    <mergeCell ref="C1:K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B5F21-7C72-424C-B3AC-B29E596FDCDA}">
  <dimension ref="B4:B33"/>
  <sheetViews>
    <sheetView workbookViewId="0">
      <selection activeCell="F34" sqref="F34"/>
    </sheetView>
  </sheetViews>
  <sheetFormatPr defaultRowHeight="14.4" x14ac:dyDescent="0.3"/>
  <sheetData>
    <row r="4" spans="2:2" x14ac:dyDescent="0.3">
      <c r="B4" t="s">
        <v>47</v>
      </c>
    </row>
    <row r="5" spans="2:2" x14ac:dyDescent="0.3">
      <c r="B5" t="s">
        <v>77</v>
      </c>
    </row>
    <row r="7" spans="2:2" x14ac:dyDescent="0.3">
      <c r="B7" t="s">
        <v>88</v>
      </c>
    </row>
    <row r="8" spans="2:2" x14ac:dyDescent="0.3">
      <c r="B8" t="s">
        <v>15</v>
      </c>
    </row>
    <row r="9" spans="2:2" x14ac:dyDescent="0.3">
      <c r="B9" t="s">
        <v>86</v>
      </c>
    </row>
    <row r="10" spans="2:2" x14ac:dyDescent="0.3">
      <c r="B10" t="s">
        <v>87</v>
      </c>
    </row>
    <row r="14" spans="2:2" x14ac:dyDescent="0.3">
      <c r="B14" t="s">
        <v>1</v>
      </c>
    </row>
    <row r="15" spans="2:2" x14ac:dyDescent="0.3">
      <c r="B15" t="s">
        <v>2</v>
      </c>
    </row>
    <row r="16" spans="2:2" x14ac:dyDescent="0.3">
      <c r="B16" t="s">
        <v>3</v>
      </c>
    </row>
    <row r="17" spans="2:2" x14ac:dyDescent="0.3">
      <c r="B17" t="s">
        <v>4</v>
      </c>
    </row>
    <row r="18" spans="2:2" x14ac:dyDescent="0.3">
      <c r="B18" t="s">
        <v>5</v>
      </c>
    </row>
    <row r="19" spans="2:2" x14ac:dyDescent="0.3">
      <c r="B19" t="s">
        <v>6</v>
      </c>
    </row>
    <row r="20" spans="2:2" x14ac:dyDescent="0.3">
      <c r="B20" t="s">
        <v>7</v>
      </c>
    </row>
    <row r="21" spans="2:2" x14ac:dyDescent="0.3">
      <c r="B21" t="s">
        <v>8</v>
      </c>
    </row>
    <row r="22" spans="2:2" x14ac:dyDescent="0.3">
      <c r="B22" t="s">
        <v>9</v>
      </c>
    </row>
    <row r="23" spans="2:2" x14ac:dyDescent="0.3">
      <c r="B23" t="s">
        <v>10</v>
      </c>
    </row>
    <row r="24" spans="2:2" x14ac:dyDescent="0.3">
      <c r="B24" t="s">
        <v>11</v>
      </c>
    </row>
    <row r="25" spans="2:2" x14ac:dyDescent="0.3">
      <c r="B25" t="s">
        <v>12</v>
      </c>
    </row>
    <row r="26" spans="2:2" x14ac:dyDescent="0.3">
      <c r="B26" t="s">
        <v>13</v>
      </c>
    </row>
    <row r="27" spans="2:2" x14ac:dyDescent="0.3">
      <c r="B27" t="s">
        <v>14</v>
      </c>
    </row>
    <row r="30" spans="2:2" x14ac:dyDescent="0.3">
      <c r="B30" t="s">
        <v>121</v>
      </c>
    </row>
    <row r="31" spans="2:2" x14ac:dyDescent="0.3">
      <c r="B31" t="s">
        <v>124</v>
      </c>
    </row>
    <row r="32" spans="2:2" x14ac:dyDescent="0.3">
      <c r="B32" t="s">
        <v>122</v>
      </c>
    </row>
    <row r="33" spans="2:2" x14ac:dyDescent="0.3">
      <c r="B33" t="s">
        <v>125</v>
      </c>
    </row>
  </sheetData>
  <sheetProtection algorithmName="SHA-512" hashValue="q+nGIOERy5uzs144//LUWET/diGDq9G54cBdokSIZdlnL97kxA/p9Ij80eXPjF/lmWlND0XBFRv3RWjvAJhsAQ==" saltValue="MgErYEXnrRpCEHVhbgK1n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897449-8e6f-4cef-be58-e81a4abd4035" xsi:nil="true"/>
    <lcf76f155ced4ddcb4097134ff3c332f xmlns="59523294-95a0-4af6-8753-51d0b582ecf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3E481F5CF2C54188FA7D87444CF7DE" ma:contentTypeVersion="16" ma:contentTypeDescription="Stvaranje novog dokumenta." ma:contentTypeScope="" ma:versionID="920eb7cea26af0690ec4131bd858f8c5">
  <xsd:schema xmlns:xsd="http://www.w3.org/2001/XMLSchema" xmlns:xs="http://www.w3.org/2001/XMLSchema" xmlns:p="http://schemas.microsoft.com/office/2006/metadata/properties" xmlns:ns2="59523294-95a0-4af6-8753-51d0b582ecf5" xmlns:ns3="e7897449-8e6f-4cef-be58-e81a4abd4035" targetNamespace="http://schemas.microsoft.com/office/2006/metadata/properties" ma:root="true" ma:fieldsID="f3353fb48cb24cf255d8f16d8a2f061b" ns2:_="" ns3:_="">
    <xsd:import namespace="59523294-95a0-4af6-8753-51d0b582ecf5"/>
    <xsd:import namespace="e7897449-8e6f-4cef-be58-e81a4abd4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23294-95a0-4af6-8753-51d0b582ec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Oznake slika" ma:readOnly="false" ma:fieldId="{5cf76f15-5ced-4ddc-b409-7134ff3c332f}" ma:taxonomyMulti="true" ma:sspId="ed0ee974-192f-4353-9d1c-3274f95f45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e0c0e2-4ade-461c-8871-d8de7f45f9bd}" ma:internalName="TaxCatchAll" ma:showField="CatchAllData" ma:web="e7897449-8e6f-4cef-be58-e81a4abd40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6FB52C-EE23-4233-81A9-4C098DB9BFD7}">
  <ds:schemaRefs>
    <ds:schemaRef ds:uri="http://schemas.microsoft.com/office/2006/metadata/properties"/>
    <ds:schemaRef ds:uri="http://schemas.microsoft.com/office/infopath/2007/PartnerControls"/>
    <ds:schemaRef ds:uri="e7897449-8e6f-4cef-be58-e81a4abd4035"/>
    <ds:schemaRef ds:uri="59523294-95a0-4af6-8753-51d0b582ecf5"/>
  </ds:schemaRefs>
</ds:datastoreItem>
</file>

<file path=customXml/itemProps2.xml><?xml version="1.0" encoding="utf-8"?>
<ds:datastoreItem xmlns:ds="http://schemas.openxmlformats.org/officeDocument/2006/customXml" ds:itemID="{EC3EEE09-D50E-4AB0-B25B-FD28006D7E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97F958-0D19-4BD8-B6E6-099A7650C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23294-95a0-4af6-8753-51d0b582ecf5"/>
    <ds:schemaRef ds:uri="e7897449-8e6f-4cef-be58-e81a4abd4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FR Financial Report</vt:lpstr>
      <vt:lpstr>FR Progress Report</vt:lpstr>
      <vt:lpstr>Guidelines </vt:lpstr>
      <vt:lpstr>CERTIFICATE</vt:lpstr>
      <vt:lpstr>Sheet</vt:lpstr>
      <vt:lpstr>Other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Bobovečki</dc:creator>
  <cp:keywords/>
  <dc:description/>
  <cp:lastModifiedBy>Kristina Šetka</cp:lastModifiedBy>
  <cp:revision/>
  <dcterms:created xsi:type="dcterms:W3CDTF">2022-06-20T10:57:47Z</dcterms:created>
  <dcterms:modified xsi:type="dcterms:W3CDTF">2025-05-09T09:00:32Z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0x010100303E481F5CF2C54188FA7D87444CF7DE</vt:lpwstr>
  </property>
  <property fmtid="{D5CDD505-2E9C-101B-9397-08002B2CF9AE}" pid="3" name="MediaServiceImageTags">
    <vt:lpwstr/>
  </property>
</Properties>
</file>