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S:\SLUŽBA ZA PODRŠKU KORISNICIMA\EmBRACE\9. 2nd Call\7. PROVEDBA- draft dokumentacija\Radni dokumenti\"/>
    </mc:Choice>
  </mc:AlternateContent>
  <xr:revisionPtr revIDLastSave="0" documentId="13_ncr:1_{EF4778F7-CE95-45FC-92E2-8C32CFEEBDF6}" xr6:coauthVersionLast="47" xr6:coauthVersionMax="47" xr10:uidLastSave="{00000000-0000-0000-0000-000000000000}"/>
  <bookViews>
    <workbookView xWindow="-108" yWindow="-108" windowWidth="30936" windowHeight="16776" xr2:uid="{B16D82D1-71E6-4A06-9868-035DC44172BF}"/>
  </bookViews>
  <sheets>
    <sheet name="FR Financial Report" sheetId="22" r:id="rId1"/>
    <sheet name="FR Progress Report" sheetId="34" r:id="rId2"/>
    <sheet name="CERTIFICATE" sheetId="9" r:id="rId3"/>
    <sheet name="Guidelines " sheetId="33" r:id="rId4"/>
    <sheet name="Sheet" sheetId="27" r:id="rId5"/>
  </sheets>
  <definedNames>
    <definedName name="Other">'FR Financial Report'!$G$33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34" l="1"/>
  <c r="M35" i="22" l="1"/>
  <c r="M36" i="22"/>
  <c r="S96" i="22"/>
  <c r="S95" i="22"/>
  <c r="S93" i="22"/>
  <c r="S94" i="22"/>
  <c r="S92" i="22"/>
  <c r="S91" i="22"/>
  <c r="S90" i="22"/>
  <c r="S88" i="22"/>
  <c r="S86" i="22"/>
  <c r="S85" i="22"/>
  <c r="S89" i="22"/>
  <c r="S84" i="22"/>
  <c r="S83" i="22"/>
  <c r="S87" i="22"/>
  <c r="N28" i="22"/>
  <c r="O28" i="22" s="1"/>
  <c r="R28" i="22"/>
  <c r="B13" i="9"/>
  <c r="B14" i="9"/>
  <c r="B15" i="9"/>
  <c r="B16" i="9"/>
  <c r="B17" i="9"/>
  <c r="B18" i="9"/>
  <c r="B19" i="9"/>
  <c r="B20" i="9"/>
  <c r="B21" i="9"/>
  <c r="B22" i="9"/>
  <c r="B12" i="9"/>
  <c r="B14" i="34"/>
  <c r="B15" i="34"/>
  <c r="B24" i="34"/>
  <c r="B23" i="34"/>
  <c r="B22" i="34"/>
  <c r="B21" i="34"/>
  <c r="B20" i="34"/>
  <c r="B19" i="34"/>
  <c r="B18" i="34"/>
  <c r="B17" i="34"/>
  <c r="V58" i="22"/>
  <c r="V59" i="22"/>
  <c r="V60" i="22"/>
  <c r="V61" i="22"/>
  <c r="V62" i="22"/>
  <c r="V63" i="22"/>
  <c r="V64" i="22"/>
  <c r="V65" i="22"/>
  <c r="V66" i="22"/>
  <c r="V57" i="22"/>
  <c r="V46" i="22"/>
  <c r="V47" i="22"/>
  <c r="V48" i="22"/>
  <c r="V49" i="22"/>
  <c r="V50" i="22"/>
  <c r="V51" i="22"/>
  <c r="V52" i="22"/>
  <c r="V53" i="22"/>
  <c r="V54" i="22"/>
  <c r="V45" i="22"/>
  <c r="V35" i="22"/>
  <c r="V36" i="22"/>
  <c r="V37" i="22"/>
  <c r="V38" i="22"/>
  <c r="V39" i="22"/>
  <c r="V40" i="22"/>
  <c r="V41" i="22"/>
  <c r="V42" i="22"/>
  <c r="V33" i="22"/>
  <c r="V34" i="22"/>
  <c r="W28" i="22" l="1"/>
  <c r="M39" i="22"/>
  <c r="U68" i="22"/>
  <c r="U73" i="22" l="1"/>
  <c r="H19" i="9" s="1"/>
  <c r="M38" i="22"/>
  <c r="N38" i="22" s="1"/>
  <c r="O38" i="22" s="1"/>
  <c r="M37" i="22"/>
  <c r="R36" i="22"/>
  <c r="M34" i="22"/>
  <c r="R34" i="22" s="1"/>
  <c r="R35" i="22"/>
  <c r="N39" i="22"/>
  <c r="O39" i="22" s="1"/>
  <c r="T73" i="22"/>
  <c r="G19" i="9" s="1"/>
  <c r="S73" i="22"/>
  <c r="F19" i="9" s="1"/>
  <c r="F43" i="9"/>
  <c r="F42" i="9"/>
  <c r="F41" i="9"/>
  <c r="F40" i="9"/>
  <c r="F38" i="9"/>
  <c r="F37" i="9"/>
  <c r="F36" i="9"/>
  <c r="F35" i="9"/>
  <c r="F33" i="9"/>
  <c r="F31" i="9"/>
  <c r="F30" i="9"/>
  <c r="I67" i="22"/>
  <c r="H67" i="22"/>
  <c r="M66" i="22"/>
  <c r="R66" i="22" s="1"/>
  <c r="M65" i="22"/>
  <c r="R65" i="22" s="1"/>
  <c r="M64" i="22"/>
  <c r="R64" i="22" s="1"/>
  <c r="M63" i="22"/>
  <c r="R63" i="22" s="1"/>
  <c r="M62" i="22"/>
  <c r="R62" i="22" s="1"/>
  <c r="M61" i="22"/>
  <c r="R61" i="22" s="1"/>
  <c r="M60" i="22"/>
  <c r="R60" i="22" s="1"/>
  <c r="M59" i="22"/>
  <c r="R59" i="22" s="1"/>
  <c r="M58" i="22"/>
  <c r="R58" i="22" s="1"/>
  <c r="I55" i="22"/>
  <c r="H55" i="22"/>
  <c r="M54" i="22"/>
  <c r="R54" i="22" s="1"/>
  <c r="M53" i="22"/>
  <c r="R53" i="22" s="1"/>
  <c r="M52" i="22"/>
  <c r="R52" i="22" s="1"/>
  <c r="M51" i="22"/>
  <c r="R51" i="22" s="1"/>
  <c r="M50" i="22"/>
  <c r="R50" i="22" s="1"/>
  <c r="M49" i="22"/>
  <c r="R49" i="22" s="1"/>
  <c r="M48" i="22"/>
  <c r="R48" i="22" s="1"/>
  <c r="M47" i="22"/>
  <c r="R47" i="22" s="1"/>
  <c r="M46" i="22"/>
  <c r="M45" i="22"/>
  <c r="R45" i="22" s="1"/>
  <c r="I43" i="22"/>
  <c r="H43" i="22"/>
  <c r="M42" i="22"/>
  <c r="R42" i="22" s="1"/>
  <c r="M41" i="22"/>
  <c r="R41" i="22" s="1"/>
  <c r="M40" i="22"/>
  <c r="R40" i="22" s="1"/>
  <c r="R39" i="22"/>
  <c r="R46" i="22" l="1"/>
  <c r="S46" i="22" s="1"/>
  <c r="N37" i="22"/>
  <c r="O37" i="22" s="1"/>
  <c r="R37" i="22"/>
  <c r="R38" i="22"/>
  <c r="S38" i="22" s="1"/>
  <c r="N36" i="22"/>
  <c r="O36" i="22" s="1"/>
  <c r="N34" i="22"/>
  <c r="O34" i="22" s="1"/>
  <c r="N35" i="22"/>
  <c r="O35" i="22" s="1"/>
  <c r="W34" i="22"/>
  <c r="N53" i="22"/>
  <c r="O53" i="22" s="1"/>
  <c r="W66" i="22"/>
  <c r="X66" i="22" s="1"/>
  <c r="N48" i="22"/>
  <c r="O48" i="22" s="1"/>
  <c r="N41" i="22"/>
  <c r="O41" i="22" s="1"/>
  <c r="M55" i="22"/>
  <c r="S78" i="22" s="1"/>
  <c r="F24" i="9" s="1"/>
  <c r="N45" i="22"/>
  <c r="O45" i="22" s="1"/>
  <c r="W41" i="22"/>
  <c r="X41" i="22" s="1"/>
  <c r="S42" i="22"/>
  <c r="S63" i="22"/>
  <c r="N66" i="22"/>
  <c r="O66" i="22" s="1"/>
  <c r="W40" i="22"/>
  <c r="X40" i="22" s="1"/>
  <c r="S35" i="22"/>
  <c r="N50" i="22"/>
  <c r="O50" i="22" s="1"/>
  <c r="N40" i="22"/>
  <c r="O40" i="22" s="1"/>
  <c r="S40" i="22"/>
  <c r="N58" i="22"/>
  <c r="O58" i="22" s="1"/>
  <c r="S58" i="22"/>
  <c r="N61" i="22"/>
  <c r="O61" i="22" s="1"/>
  <c r="S61" i="22"/>
  <c r="S60" i="22"/>
  <c r="N60" i="22"/>
  <c r="O60" i="22" s="1"/>
  <c r="N64" i="22"/>
  <c r="O64" i="22" s="1"/>
  <c r="S39" i="22"/>
  <c r="W62" i="22"/>
  <c r="X62" i="22" s="1"/>
  <c r="N46" i="22"/>
  <c r="N49" i="22"/>
  <c r="O49" i="22" s="1"/>
  <c r="S49" i="22"/>
  <c r="S51" i="22"/>
  <c r="N51" i="22"/>
  <c r="O51" i="22" s="1"/>
  <c r="S59" i="22"/>
  <c r="N59" i="22"/>
  <c r="O59" i="22" s="1"/>
  <c r="J43" i="22"/>
  <c r="N47" i="22"/>
  <c r="O47" i="22" s="1"/>
  <c r="N42" i="22"/>
  <c r="O42" i="22" s="1"/>
  <c r="W42" i="22"/>
  <c r="X42" i="22" s="1"/>
  <c r="J55" i="22"/>
  <c r="N52" i="22"/>
  <c r="O52" i="22" s="1"/>
  <c r="N54" i="22"/>
  <c r="O54" i="22" s="1"/>
  <c r="N65" i="22"/>
  <c r="O65" i="22" s="1"/>
  <c r="S47" i="22"/>
  <c r="S48" i="22"/>
  <c r="S53" i="22"/>
  <c r="J67" i="22"/>
  <c r="M57" i="22"/>
  <c r="R57" i="22" s="1"/>
  <c r="S62" i="22"/>
  <c r="N62" i="22"/>
  <c r="O62" i="22" s="1"/>
  <c r="N63" i="22"/>
  <c r="O63" i="22" s="1"/>
  <c r="W63" i="22"/>
  <c r="X63" i="22" s="1"/>
  <c r="S66" i="22"/>
  <c r="X28" i="22" l="1"/>
  <c r="X73" i="22" s="1"/>
  <c r="K19" i="9" s="1"/>
  <c r="W73" i="22"/>
  <c r="J19" i="9" s="1"/>
  <c r="S41" i="22"/>
  <c r="N55" i="22"/>
  <c r="W52" i="22"/>
  <c r="X52" i="22" s="1"/>
  <c r="X34" i="22"/>
  <c r="M67" i="22"/>
  <c r="S79" i="22" s="1"/>
  <c r="F25" i="9" s="1"/>
  <c r="N57" i="22"/>
  <c r="N67" i="22" s="1"/>
  <c r="W48" i="22"/>
  <c r="X48" i="22" s="1"/>
  <c r="O46" i="22"/>
  <c r="O55" i="22" s="1"/>
  <c r="W64" i="22"/>
  <c r="X64" i="22" s="1"/>
  <c r="W50" i="22"/>
  <c r="X50" i="22" s="1"/>
  <c r="W54" i="22"/>
  <c r="X54" i="22" s="1"/>
  <c r="S54" i="22"/>
  <c r="W47" i="22"/>
  <c r="X47" i="22" s="1"/>
  <c r="W65" i="22"/>
  <c r="X65" i="22" s="1"/>
  <c r="W37" i="22"/>
  <c r="X37" i="22" s="1"/>
  <c r="W38" i="22"/>
  <c r="X38" i="22" s="1"/>
  <c r="W58" i="22"/>
  <c r="X58" i="22" s="1"/>
  <c r="S34" i="22"/>
  <c r="R55" i="22"/>
  <c r="W45" i="22"/>
  <c r="X45" i="22" s="1"/>
  <c r="S45" i="22"/>
  <c r="W51" i="22"/>
  <c r="X51" i="22" s="1"/>
  <c r="W60" i="22"/>
  <c r="X60" i="22" s="1"/>
  <c r="W53" i="22"/>
  <c r="X53" i="22" s="1"/>
  <c r="S65" i="22"/>
  <c r="S52" i="22"/>
  <c r="W59" i="22"/>
  <c r="X59" i="22" s="1"/>
  <c r="W49" i="22"/>
  <c r="X49" i="22" s="1"/>
  <c r="W46" i="22"/>
  <c r="X46" i="22" s="1"/>
  <c r="S37" i="22"/>
  <c r="F39" i="9" s="1"/>
  <c r="W39" i="22"/>
  <c r="X39" i="22" s="1"/>
  <c r="W36" i="22"/>
  <c r="X36" i="22" s="1"/>
  <c r="S64" i="22"/>
  <c r="W61" i="22"/>
  <c r="X61" i="22" s="1"/>
  <c r="S50" i="22"/>
  <c r="W35" i="22"/>
  <c r="X35" i="22" s="1"/>
  <c r="S36" i="22"/>
  <c r="T78" i="22" l="1"/>
  <c r="G24" i="9" s="1"/>
  <c r="F32" i="9"/>
  <c r="O57" i="22"/>
  <c r="O67" i="22" s="1"/>
  <c r="X55" i="22"/>
  <c r="X78" i="22" s="1"/>
  <c r="K24" i="9" s="1"/>
  <c r="S55" i="22"/>
  <c r="U78" i="22" s="1"/>
  <c r="H24" i="9" s="1"/>
  <c r="W55" i="22"/>
  <c r="W78" i="22" s="1"/>
  <c r="J24" i="9" s="1"/>
  <c r="W57" i="22"/>
  <c r="W67" i="22" s="1"/>
  <c r="R67" i="22"/>
  <c r="V73" i="22"/>
  <c r="I19" i="9" s="1"/>
  <c r="S57" i="22"/>
  <c r="S67" i="22" s="1"/>
  <c r="V78" i="22" l="1"/>
  <c r="I24" i="9" s="1"/>
  <c r="W79" i="22"/>
  <c r="J25" i="9" s="1"/>
  <c r="T79" i="22"/>
  <c r="U79" i="22"/>
  <c r="H25" i="9" s="1"/>
  <c r="X57" i="22"/>
  <c r="X67" i="22" s="1"/>
  <c r="X79" i="22" s="1"/>
  <c r="K25" i="9" s="1"/>
  <c r="M33" i="22"/>
  <c r="G25" i="9" l="1"/>
  <c r="V79" i="22"/>
  <c r="I25" i="9" s="1"/>
  <c r="M43" i="22"/>
  <c r="M29" i="22" s="1"/>
  <c r="R33" i="22"/>
  <c r="W33" i="22" s="1"/>
  <c r="W43" i="22" s="1"/>
  <c r="W77" i="22" s="1"/>
  <c r="J23" i="9" s="1"/>
  <c r="N33" i="22"/>
  <c r="N43" i="22" s="1"/>
  <c r="N29" i="22" l="1"/>
  <c r="O29" i="22" s="1"/>
  <c r="M30" i="22"/>
  <c r="M31" i="22"/>
  <c r="O33" i="22"/>
  <c r="O43" i="22" s="1"/>
  <c r="R43" i="22"/>
  <c r="X33" i="22"/>
  <c r="X43" i="22" s="1"/>
  <c r="X77" i="22" s="1"/>
  <c r="K23" i="9" s="1"/>
  <c r="S77" i="22"/>
  <c r="F23" i="9" s="1"/>
  <c r="S33" i="22"/>
  <c r="S43" i="22" s="1"/>
  <c r="U77" i="22" s="1"/>
  <c r="H23" i="9" s="1"/>
  <c r="T77" i="22" l="1"/>
  <c r="G23" i="9" s="1"/>
  <c r="R29" i="22"/>
  <c r="S29" i="22" s="1"/>
  <c r="N31" i="22"/>
  <c r="O31" i="22" s="1"/>
  <c r="N30" i="22"/>
  <c r="O30" i="22" s="1"/>
  <c r="S74" i="22"/>
  <c r="F20" i="9" s="1"/>
  <c r="V77" i="22" l="1"/>
  <c r="I23" i="9" s="1"/>
  <c r="O68" i="22"/>
  <c r="R30" i="22"/>
  <c r="W30" i="22" s="1"/>
  <c r="W29" i="22"/>
  <c r="R31" i="22"/>
  <c r="W31" i="22" s="1"/>
  <c r="U74" i="22"/>
  <c r="H20" i="9" s="1"/>
  <c r="T74" i="22"/>
  <c r="M68" i="22"/>
  <c r="S76" i="22"/>
  <c r="F22" i="9" s="1"/>
  <c r="S75" i="22"/>
  <c r="S30" i="22" l="1"/>
  <c r="S82" i="22" s="1"/>
  <c r="S31" i="22"/>
  <c r="U76" i="22" s="1"/>
  <c r="H22" i="9" s="1"/>
  <c r="N68" i="22"/>
  <c r="R68" i="22"/>
  <c r="T75" i="22"/>
  <c r="G21" i="9" s="1"/>
  <c r="X30" i="22"/>
  <c r="X75" i="22" s="1"/>
  <c r="K21" i="9" s="1"/>
  <c r="F21" i="9"/>
  <c r="F26" i="9" s="1"/>
  <c r="S80" i="22"/>
  <c r="T76" i="22"/>
  <c r="X29" i="22"/>
  <c r="W74" i="22"/>
  <c r="V74" i="22"/>
  <c r="I20" i="9" s="1"/>
  <c r="G20" i="9"/>
  <c r="S68" i="22" l="1"/>
  <c r="U75" i="22"/>
  <c r="F34" i="9"/>
  <c r="F29" i="9" s="1"/>
  <c r="V75" i="22"/>
  <c r="I21" i="9" s="1"/>
  <c r="X74" i="22"/>
  <c r="G22" i="9"/>
  <c r="G26" i="9" s="1"/>
  <c r="F13" i="9" s="1"/>
  <c r="V76" i="22"/>
  <c r="I22" i="9" s="1"/>
  <c r="W76" i="22"/>
  <c r="J22" i="9" s="1"/>
  <c r="X31" i="22"/>
  <c r="X76" i="22" s="1"/>
  <c r="K22" i="9" s="1"/>
  <c r="F12" i="9"/>
  <c r="W75" i="22"/>
  <c r="J21" i="9" s="1"/>
  <c r="W68" i="22"/>
  <c r="T80" i="22"/>
  <c r="V80" i="22" s="1"/>
  <c r="J20" i="9"/>
  <c r="H21" i="9" l="1"/>
  <c r="H26" i="9" s="1"/>
  <c r="U80" i="22"/>
  <c r="T82" i="22" s="1"/>
  <c r="I26" i="9"/>
  <c r="W80" i="22"/>
  <c r="X80" i="22"/>
  <c r="K20" i="9"/>
  <c r="K26" i="9" s="1"/>
  <c r="F15" i="9" s="1"/>
  <c r="J26" i="9"/>
  <c r="F14" i="9" s="1"/>
  <c r="X68"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Kristina Šetka</author>
  </authors>
  <commentList>
    <comment ref="A27" authorId="0" shapeId="0" xr:uid="{932FF28F-4E34-42F4-9946-28289AA3FA1D}">
      <text>
        <r>
          <rPr>
            <b/>
            <sz val="9"/>
            <color indexed="81"/>
            <rFont val="Tahoma"/>
            <charset val="1"/>
          </rPr>
          <t>Kristina Šetka:</t>
        </r>
        <r>
          <rPr>
            <sz val="9"/>
            <color indexed="81"/>
            <rFont val="Tahoma"/>
            <charset val="1"/>
          </rPr>
          <t xml:space="preserve">
u ovu kolonu se ništa ne upisuje</t>
        </r>
      </text>
    </comment>
    <comment ref="B27" authorId="0" shapeId="0" xr:uid="{E46926A7-299B-4B1C-9486-8F8EAE468ED7}">
      <text>
        <r>
          <rPr>
            <b/>
            <sz val="9"/>
            <color indexed="81"/>
            <rFont val="Tahoma"/>
            <charset val="1"/>
          </rPr>
          <t>Kristina Šetka:</t>
        </r>
        <r>
          <rPr>
            <sz val="9"/>
            <color indexed="81"/>
            <rFont val="Tahoma"/>
            <charset val="1"/>
          </rPr>
          <t xml:space="preserve">
Navesti naziv budžetne linije iz odobrenog proračuna malog projekta</t>
        </r>
      </text>
    </comment>
    <comment ref="C27" authorId="0" shapeId="0" xr:uid="{1F205821-859D-422D-BD3C-B0118B1980AB}">
      <text>
        <r>
          <rPr>
            <b/>
            <sz val="9"/>
            <color indexed="81"/>
            <rFont val="Tahoma"/>
            <charset val="1"/>
          </rPr>
          <t xml:space="preserve">Kristina Šetka: 
</t>
        </r>
        <r>
          <rPr>
            <sz val="9"/>
            <color indexed="81"/>
            <rFont val="Tahoma"/>
            <family val="2"/>
            <charset val="238"/>
          </rPr>
          <t>Navesti naziv troška. Naziv može biti isti kao i naziv iz kolone B, odnosno naziv prema budžetnoj liniji ili se može jednostavnije navesti  trošak koji se potrežuje, pogotovo ako se radi o nabavi koja obuhvaća više različitih stavki</t>
        </r>
      </text>
    </comment>
    <comment ref="D27" authorId="0" shapeId="0" xr:uid="{7196D178-31E1-4D23-960C-A937294B548B}">
      <text>
        <r>
          <rPr>
            <b/>
            <sz val="9"/>
            <color indexed="81"/>
            <rFont val="Tahoma"/>
            <charset val="1"/>
          </rPr>
          <t>Kristina Šetka:</t>
        </r>
        <r>
          <rPr>
            <sz val="9"/>
            <color indexed="81"/>
            <rFont val="Tahoma"/>
            <charset val="1"/>
          </rPr>
          <t xml:space="preserve">
navesti oznaku računa</t>
        </r>
      </text>
    </comment>
    <comment ref="E27" authorId="0" shapeId="0" xr:uid="{921D3E58-98BE-4C65-A766-FB1A5DAFC211}">
      <text>
        <r>
          <rPr>
            <b/>
            <sz val="9"/>
            <color indexed="81"/>
            <rFont val="Tahoma"/>
            <charset val="1"/>
          </rPr>
          <t>Kristina Šetka:</t>
        </r>
        <r>
          <rPr>
            <sz val="9"/>
            <color indexed="81"/>
            <rFont val="Tahoma"/>
            <charset val="1"/>
          </rPr>
          <t xml:space="preserve">
navesti datum računa</t>
        </r>
      </text>
    </comment>
    <comment ref="F27" authorId="0" shapeId="0" xr:uid="{52A0ABC4-FD85-4CC7-8BA0-DB9CB7486ECF}">
      <text>
        <r>
          <rPr>
            <b/>
            <sz val="9"/>
            <color indexed="81"/>
            <rFont val="Tahoma"/>
            <charset val="1"/>
          </rPr>
          <t>Kristina Šetka:</t>
        </r>
        <r>
          <rPr>
            <sz val="9"/>
            <color indexed="81"/>
            <rFont val="Tahoma"/>
            <charset val="1"/>
          </rPr>
          <t xml:space="preserve">
navesti datum pplaćanja računa</t>
        </r>
      </text>
    </comment>
    <comment ref="G27" authorId="0" shapeId="0" xr:uid="{D26ACE49-C0BE-4D38-B34A-381B442902FC}">
      <text>
        <r>
          <rPr>
            <b/>
            <sz val="9"/>
            <color indexed="81"/>
            <rFont val="Tahoma"/>
            <charset val="1"/>
          </rPr>
          <t>Kristina Šetka:</t>
        </r>
        <r>
          <rPr>
            <sz val="9"/>
            <color indexed="81"/>
            <rFont val="Tahoma"/>
            <charset val="1"/>
          </rPr>
          <t xml:space="preserve">
navesti oznaku valute na kojoj je račun izdan</t>
        </r>
      </text>
    </comment>
    <comment ref="H27" authorId="0" shapeId="0" xr:uid="{09981293-222D-47CB-BDF3-5FE8D8E71627}">
      <text>
        <r>
          <rPr>
            <b/>
            <sz val="9"/>
            <color indexed="81"/>
            <rFont val="Tahoma"/>
            <charset val="1"/>
          </rPr>
          <t>Kristina Šetka:</t>
        </r>
        <r>
          <rPr>
            <sz val="9"/>
            <color indexed="81"/>
            <rFont val="Tahoma"/>
            <charset val="1"/>
          </rPr>
          <t xml:space="preserve">
navesti ukupan iznos troška naveden na računu</t>
        </r>
      </text>
    </comment>
    <comment ref="I27" authorId="0" shapeId="0" xr:uid="{FC9605CF-1631-4C36-9132-9092AB288293}">
      <text>
        <r>
          <rPr>
            <b/>
            <sz val="9"/>
            <color indexed="81"/>
            <rFont val="Tahoma"/>
            <charset val="1"/>
          </rPr>
          <t>Kristina Šetka:</t>
        </r>
        <r>
          <rPr>
            <sz val="9"/>
            <color indexed="81"/>
            <rFont val="Tahoma"/>
            <charset val="1"/>
          </rPr>
          <t xml:space="preserve">
</t>
        </r>
      </text>
    </comment>
    <comment ref="J27" authorId="0" shapeId="0" xr:uid="{617F92F6-0AA3-440F-BABC-A66198033835}">
      <text>
        <r>
          <rPr>
            <b/>
            <sz val="9"/>
            <color indexed="81"/>
            <rFont val="Tahoma"/>
            <charset val="1"/>
          </rPr>
          <t>Kristina Šetka:</t>
        </r>
        <r>
          <rPr>
            <sz val="9"/>
            <color indexed="81"/>
            <rFont val="Tahoma"/>
            <charset val="1"/>
          </rPr>
          <t xml:space="preserve">
navesti ukupan iznos koji se potražuje (može se razlikovati od iznosa u koloni H ukoliko je trošak u stvarnosti veći od troška odobrenog u budžetu malog projekta)</t>
        </r>
      </text>
    </comment>
    <comment ref="K27" authorId="0" shapeId="0" xr:uid="{5D20B20D-07EE-4F0B-AE8D-6C55CBE8453D}">
      <text>
        <r>
          <rPr>
            <b/>
            <sz val="9"/>
            <color indexed="81"/>
            <rFont val="Tahoma"/>
            <charset val="1"/>
          </rPr>
          <t>Kristina Šetka:</t>
        </r>
        <r>
          <rPr>
            <sz val="9"/>
            <color indexed="81"/>
            <rFont val="Tahoma"/>
            <charset val="1"/>
          </rPr>
          <t xml:space="preserve">
navesti mjesec i godinu konverzije </t>
        </r>
      </text>
    </comment>
    <comment ref="L27" authorId="0" shapeId="0" xr:uid="{45A762B1-3C7D-46D1-A3B5-4AF0E52C01FE}">
      <text>
        <r>
          <rPr>
            <b/>
            <sz val="9"/>
            <color indexed="81"/>
            <rFont val="Tahoma"/>
            <charset val="1"/>
          </rPr>
          <t>Kristina Šetka:</t>
        </r>
        <r>
          <rPr>
            <sz val="9"/>
            <color indexed="81"/>
            <rFont val="Tahoma"/>
            <charset val="1"/>
          </rPr>
          <t xml:space="preserve">
ukoliko je iznos računa u eurioma, tada se upisuje broj 1.
Ukoliko je iznos u drugoj valuti koristiit INFOREURO za izračun ispravnog tečaja i to za mjesec u kojem je trošak PLAĆEN</t>
        </r>
      </text>
    </comment>
    <comment ref="P27" authorId="0" shapeId="0" xr:uid="{6B327F73-2A22-490F-B3FF-6FC93752CD7A}">
      <text>
        <r>
          <rPr>
            <b/>
            <sz val="9"/>
            <color indexed="81"/>
            <rFont val="Tahoma"/>
            <charset val="1"/>
          </rPr>
          <t>Kristina Šetka:</t>
        </r>
        <r>
          <rPr>
            <sz val="9"/>
            <color indexed="81"/>
            <rFont val="Tahoma"/>
            <charset val="1"/>
          </rPr>
          <t xml:space="preserve">
Upisati specifičnosti koje pojašnjavaju trošak. Npr , ukoliko se rad o plaćanju u ratama, potrebno je napisati o kojoj se rati radi. Ili ako je isporuka bila u više dijelova i za jednu nabavu je izdano više računa, potrebno je opisati na što se račun odnosi, odnosno na koji dio troška od te nabave.</t>
        </r>
      </text>
    </comment>
  </commentList>
</comments>
</file>

<file path=xl/sharedStrings.xml><?xml version="1.0" encoding="utf-8"?>
<sst xmlns="http://schemas.openxmlformats.org/spreadsheetml/2006/main" count="283" uniqueCount="171">
  <si>
    <t>TOTAL</t>
  </si>
  <si>
    <t>Incomplete audit trail</t>
  </si>
  <si>
    <t>No or insufficient link to project</t>
  </si>
  <si>
    <t>Cost is not approved in the last version of the budget</t>
  </si>
  <si>
    <t>Cost was paid outside of the reporting period</t>
  </si>
  <si>
    <t>Miscalculation</t>
  </si>
  <si>
    <t>Double funding</t>
  </si>
  <si>
    <t>Cost declared twice</t>
  </si>
  <si>
    <t>VAT not eligible</t>
  </si>
  <si>
    <t>Breach of approved budget</t>
  </si>
  <si>
    <t>Incorrect public procurement</t>
  </si>
  <si>
    <t>Information and publicity error</t>
  </si>
  <si>
    <t>Breach of sound financial management principle</t>
  </si>
  <si>
    <t>Other ineligible expenditure</t>
  </si>
  <si>
    <t>Other</t>
  </si>
  <si>
    <t>De minimis</t>
  </si>
  <si>
    <t>5.1.</t>
  </si>
  <si>
    <t>5.2.</t>
  </si>
  <si>
    <t>5.3.</t>
  </si>
  <si>
    <t>5.4.</t>
  </si>
  <si>
    <t>5.5.</t>
  </si>
  <si>
    <t>5.6.</t>
  </si>
  <si>
    <t>5.7.</t>
  </si>
  <si>
    <t>5.8.</t>
  </si>
  <si>
    <t>5.9.</t>
  </si>
  <si>
    <t>5.10.</t>
  </si>
  <si>
    <t>6.1.</t>
  </si>
  <si>
    <t>6.2.</t>
  </si>
  <si>
    <t>6.3.</t>
  </si>
  <si>
    <t>6.4.</t>
  </si>
  <si>
    <t>6.5.</t>
  </si>
  <si>
    <t>6.6.</t>
  </si>
  <si>
    <t>6.7.</t>
  </si>
  <si>
    <t>6.8.</t>
  </si>
  <si>
    <t>6.9.</t>
  </si>
  <si>
    <t>6.10.</t>
  </si>
  <si>
    <t>VAT acceptable within the project</t>
  </si>
  <si>
    <t>YES</t>
  </si>
  <si>
    <t>Internal reference of the document</t>
  </si>
  <si>
    <t>Date of the document</t>
  </si>
  <si>
    <t>Date of payment</t>
  </si>
  <si>
    <t>Currency</t>
  </si>
  <si>
    <t>Total amount of expenditure</t>
  </si>
  <si>
    <t>VAT</t>
  </si>
  <si>
    <t>Declared amount</t>
  </si>
  <si>
    <t>Month of the conversion</t>
  </si>
  <si>
    <t>Conversion rate</t>
  </si>
  <si>
    <t>Declared amount in EUR</t>
  </si>
  <si>
    <t>Co-funded amount of the declared cost (grant)</t>
  </si>
  <si>
    <t>Own contribution</t>
  </si>
  <si>
    <t>Costs are accepted in full</t>
  </si>
  <si>
    <t>Approved amount in EUR</t>
  </si>
  <si>
    <t>Ineligible amount</t>
  </si>
  <si>
    <t>Type of ineligible cost</t>
  </si>
  <si>
    <t>Comment</t>
  </si>
  <si>
    <t>Grant rate</t>
  </si>
  <si>
    <t>Co-funded amount of the approved amount (grant)</t>
  </si>
  <si>
    <t>Own contribution in approved amount</t>
  </si>
  <si>
    <t>STAFF COST</t>
  </si>
  <si>
    <t>EQUIPMENT COSTS</t>
  </si>
  <si>
    <t>OVERVIEW</t>
  </si>
  <si>
    <t>Approved amount</t>
  </si>
  <si>
    <t>Difference</t>
  </si>
  <si>
    <t>Certified in %</t>
  </si>
  <si>
    <t>Co-funded amount</t>
  </si>
  <si>
    <t>Corrections</t>
  </si>
  <si>
    <t>NO</t>
  </si>
  <si>
    <t>OFFICE AND ADMINISTRATIVE COSTS</t>
  </si>
  <si>
    <t>TRAVEL AND ACCOMMODATION COSTS</t>
  </si>
  <si>
    <t>EXTERNAL EXPERTISE AND SERVICES</t>
  </si>
  <si>
    <t>INFRASTRUCTURE AND WORKS</t>
  </si>
  <si>
    <t>PREPARATION COSTS</t>
  </si>
  <si>
    <t>TO BE COMPLETED BY SMALL PROJECT FUND BENEFICIARY</t>
  </si>
  <si>
    <t>No.</t>
  </si>
  <si>
    <t>Flat rate of 15% of the staff costs</t>
  </si>
  <si>
    <t>Flat rate of 20% of direct costs</t>
  </si>
  <si>
    <t>Lump sum</t>
  </si>
  <si>
    <t>This cost is calculated automatically from the direct costs</t>
  </si>
  <si>
    <t>This cost is calculated automatically from the staff costs</t>
  </si>
  <si>
    <t>This cost is eligible only in the First progress report</t>
  </si>
  <si>
    <t>Own contribution of certified amount:</t>
  </si>
  <si>
    <t>Co-funded amount of certified amount:</t>
  </si>
  <si>
    <t>Total approved amount:</t>
  </si>
  <si>
    <t>Total declared amount:</t>
  </si>
  <si>
    <t>OVERVIEW BY BUDGET CATEGORY</t>
  </si>
  <si>
    <t>INELIGIBLE AMOUNT</t>
  </si>
  <si>
    <t>DESCRIPTION OF INELIGIBLE AMOUNT</t>
  </si>
  <si>
    <t>Duration of the project (date):</t>
  </si>
  <si>
    <t>Start of verification:</t>
  </si>
  <si>
    <t>End of verification:</t>
  </si>
  <si>
    <t>Control body responsible for verification:</t>
  </si>
  <si>
    <t>Date of clarifications:</t>
  </si>
  <si>
    <t>Guidelines for filling out the Report</t>
  </si>
  <si>
    <t>2. It is not allowed to delete formulas !</t>
  </si>
  <si>
    <t>https://commission.europa.eu/funding-tenders/procedures-guidelines-tenders/information-contractors-and-beneficiaries/exchange-rate-inforeuro_en</t>
  </si>
  <si>
    <t>6. The project partner does NOT fill in the columns marked as TO BE COMPLETED BY SMALL PROJECT FUND BENEFICIARY as well as COST OVERVIEW.</t>
  </si>
  <si>
    <t>7. The CERTICICATE sheet summarizes the reported amounts of the Project partner. The assigned controller in Control body responsible for verification verifies the accuracy of the data.</t>
  </si>
  <si>
    <t>Country:</t>
  </si>
  <si>
    <t>Project name:</t>
  </si>
  <si>
    <t>Start date of the reporting period:</t>
  </si>
  <si>
    <t>End date of the reporting period:</t>
  </si>
  <si>
    <t>EUR</t>
  </si>
  <si>
    <t>BAM</t>
  </si>
  <si>
    <t xml:space="preserve">5. The conversion rate is entered for each expense according to the month in which that expense was paid. Please, use the InforEURO course and round the number to 2 decimal places: </t>
  </si>
  <si>
    <t>USD</t>
  </si>
  <si>
    <t>RSD</t>
  </si>
  <si>
    <t xml:space="preserve"> PROJECT CONTROL CERTIFICATE</t>
  </si>
  <si>
    <t>PROJECT ACRONYM:</t>
  </si>
  <si>
    <t>DURATION OF THE PROJECT (DATE):</t>
  </si>
  <si>
    <t>COUNTRY:</t>
  </si>
  <si>
    <t>PROGRESS REPORT NO.:</t>
  </si>
  <si>
    <t>PROGRESS REPORT</t>
  </si>
  <si>
    <t>LIST OF IMPLEMENTED ACTIVITIES:</t>
  </si>
  <si>
    <t>FINANCIAL REPORT</t>
  </si>
  <si>
    <t>RCR 03 Small and medium-sized enterprises (SMEs) introducing product or process innovation</t>
  </si>
  <si>
    <t>RCR 104 Solutions taken up or up-scaled by organizations</t>
  </si>
  <si>
    <t>RCO 84 Pilot actions developed jointly and implemented in projects</t>
  </si>
  <si>
    <t>RCO 116 Jointly developed solutions</t>
  </si>
  <si>
    <r>
      <rPr>
        <b/>
        <sz val="11"/>
        <color rgb="FFFF0000"/>
        <rFont val="Open Sans"/>
        <family val="2"/>
      </rPr>
      <t>This cost is calculated automatically from the staff costs!</t>
    </r>
    <r>
      <rPr>
        <sz val="11"/>
        <color theme="1"/>
        <rFont val="Open Sans"/>
        <family val="2"/>
      </rPr>
      <t xml:space="preserve">  </t>
    </r>
    <r>
      <rPr>
        <b/>
        <sz val="11"/>
        <color theme="1"/>
        <rFont val="Open Sans"/>
        <family val="2"/>
      </rPr>
      <t>Flat rate of 15% of the staff costs</t>
    </r>
  </si>
  <si>
    <r>
      <rPr>
        <b/>
        <sz val="11"/>
        <color rgb="FFFF0000"/>
        <rFont val="Open Sans"/>
        <family val="2"/>
      </rPr>
      <t>This cost is calculated automatically from the staff costs!</t>
    </r>
    <r>
      <rPr>
        <sz val="11"/>
        <color theme="1"/>
        <rFont val="Open Sans"/>
        <family val="2"/>
      </rPr>
      <t xml:space="preserve"> </t>
    </r>
    <r>
      <rPr>
        <b/>
        <sz val="11"/>
        <color theme="1"/>
        <rFont val="Open Sans"/>
        <family val="2"/>
      </rPr>
      <t>Flat rate of 15% of the staff costs</t>
    </r>
  </si>
  <si>
    <r>
      <rPr>
        <b/>
        <sz val="11"/>
        <color rgb="FFFF0000"/>
        <rFont val="Open Sans"/>
        <family val="2"/>
      </rPr>
      <t xml:space="preserve">This cost is calculated automatically from the direct costs! </t>
    </r>
    <r>
      <rPr>
        <b/>
        <sz val="11"/>
        <color theme="1"/>
        <rFont val="Open Sans"/>
        <family val="2"/>
      </rPr>
      <t xml:space="preserve"> Flat rate of 20% of direct costs</t>
    </r>
  </si>
  <si>
    <r>
      <rPr>
        <b/>
        <sz val="11"/>
        <color rgb="FFFF0000"/>
        <rFont val="Open Sans"/>
        <family val="2"/>
      </rPr>
      <t xml:space="preserve">This cost is only eligible in Progress report No.1.! </t>
    </r>
    <r>
      <rPr>
        <sz val="11"/>
        <color rgb="FFFF0000"/>
        <rFont val="Open Sans"/>
        <family val="2"/>
      </rPr>
      <t xml:space="preserve"> 
</t>
    </r>
    <r>
      <rPr>
        <sz val="11"/>
        <rFont val="Open Sans"/>
        <family val="2"/>
      </rPr>
      <t>FR should insert 1.500 EUR</t>
    </r>
  </si>
  <si>
    <t>FR fills in the data if applicable. Please see the example in the report and delete it before submiting the report</t>
  </si>
  <si>
    <t>PROJECT ID NUMBER:</t>
  </si>
  <si>
    <t>Project ID number:</t>
  </si>
  <si>
    <t>PROJECT NAME:</t>
  </si>
  <si>
    <t>No of Call for Small Project Application</t>
  </si>
  <si>
    <t>1. Final recipients (FR) only complete the Financial and Progress report sheet</t>
  </si>
  <si>
    <t>7.1.</t>
  </si>
  <si>
    <t>7.2.</t>
  </si>
  <si>
    <t>7.3.</t>
  </si>
  <si>
    <t>7.4.</t>
  </si>
  <si>
    <t>7.5.</t>
  </si>
  <si>
    <t>7.6.</t>
  </si>
  <si>
    <t>7.7.</t>
  </si>
  <si>
    <t>7.8.</t>
  </si>
  <si>
    <t>7.9.</t>
  </si>
  <si>
    <t>7.10.</t>
  </si>
  <si>
    <t>PROBLEMS AND DEVIATIONS IN PROJECT IMPLEMENTATION:</t>
  </si>
  <si>
    <r>
      <t xml:space="preserve">Target value at the project level
</t>
    </r>
    <r>
      <rPr>
        <i/>
        <sz val="11"/>
        <color rgb="FF000000"/>
        <rFont val="Open Sans"/>
        <family val="2"/>
      </rPr>
      <t>Insert the value as specified in the Small project application</t>
    </r>
  </si>
  <si>
    <t>2nd Call</t>
  </si>
  <si>
    <t>TO BE COMPLETED BY THE FINAL RECIPIENT</t>
  </si>
  <si>
    <t>Cost item name</t>
  </si>
  <si>
    <t>Notes</t>
  </si>
  <si>
    <t>No of Call for SPA</t>
  </si>
  <si>
    <t>NO OF CALL FOR SPA:</t>
  </si>
  <si>
    <t>3. All columns from the Name of Cost budget line according to approved budget to the Notes are filled in.</t>
  </si>
  <si>
    <t>4. The name of the cost line must be exactly linked to the names of the lines in the approved budget, while a more detailed explanation can be given in the Notes</t>
  </si>
  <si>
    <t>Controller's name and signature:</t>
  </si>
  <si>
    <t>Name of the Final Recipient:</t>
  </si>
  <si>
    <t>Address of the Final Recipient:</t>
  </si>
  <si>
    <t>NAME OF THE FINAL RECIPIENT:</t>
  </si>
  <si>
    <t>ADDRESS OF THE FINAL RECIPIENT:</t>
  </si>
  <si>
    <t>START DATE OF THE PROGRESS REPORT:</t>
  </si>
  <si>
    <t>END DATE OF THE PROGRESS REPORT:</t>
  </si>
  <si>
    <r>
      <t xml:space="preserve">Achieved in this reporting period
</t>
    </r>
    <r>
      <rPr>
        <i/>
        <sz val="11"/>
        <color rgb="FF000000"/>
        <rFont val="Open Sans"/>
        <family val="2"/>
      </rPr>
      <t>Insert the achieved value of the indicator at the project level (if the indicator was not achieved during this reporting period, insert 0).</t>
    </r>
    <r>
      <rPr>
        <b/>
        <sz val="11"/>
        <color rgb="FF000000"/>
        <rFont val="Open Sans"/>
        <family val="2"/>
      </rPr>
      <t xml:space="preserve">
</t>
    </r>
  </si>
  <si>
    <r>
      <t xml:space="preserve">Description/Comments
</t>
    </r>
    <r>
      <rPr>
        <i/>
        <sz val="11"/>
        <color rgb="FF000000"/>
        <rFont val="Open Sans"/>
        <family val="2"/>
      </rPr>
      <t>Provide a description of the achieved indicators, specifying what each indicator exactly represents.
If an indicator has not been achieved during this reporting period, please state when its achievement is expected</t>
    </r>
  </si>
  <si>
    <r>
      <t xml:space="preserve">Status 
</t>
    </r>
    <r>
      <rPr>
        <i/>
        <sz val="11"/>
        <color rgb="FF000000"/>
        <rFont val="Open Sans"/>
        <family val="2"/>
      </rPr>
      <t>Please insert one of the applicable options: Completed/In progress/ Not completed/Not applicable</t>
    </r>
  </si>
  <si>
    <r>
      <t xml:space="preserve">Evidence (if applicable to this reporting period)
</t>
    </r>
    <r>
      <rPr>
        <i/>
        <sz val="11"/>
        <color rgb="FF000000"/>
        <rFont val="Open Sans"/>
        <family val="2"/>
      </rPr>
      <t>Please specify the evidence confirming the achievement of the indicators. Also, please attach the evidence for each indicator in the Indicators folder and in a separate subfolder for each individual indicator to which you contribute at the project level.</t>
    </r>
  </si>
  <si>
    <r>
      <t xml:space="preserve">OTHER NOTES AND REMARKS:
</t>
    </r>
    <r>
      <rPr>
        <i/>
        <sz val="11"/>
        <color theme="1"/>
        <rFont val="Open Sans"/>
        <family val="2"/>
      </rPr>
      <t xml:space="preserve">This section should include any changes that have occurred during the project implementation, such as changes in the project team of the FR, budget modifications, or any other significant adjustments carried out </t>
    </r>
    <r>
      <rPr>
        <b/>
        <i/>
        <sz val="11"/>
        <color theme="1"/>
        <rFont val="Open Sans"/>
        <family val="2"/>
      </rPr>
      <t>by the FR</t>
    </r>
    <r>
      <rPr>
        <i/>
        <sz val="11"/>
        <color theme="1"/>
        <rFont val="Open Sans"/>
        <family val="2"/>
      </rPr>
      <t>. Please provide a clear description of these changes and their potential impact on the project</t>
    </r>
  </si>
  <si>
    <t>Activity (as specified in the Small project application)</t>
  </si>
  <si>
    <t>Evidence (please list the documentation verifying each activity's implementation)</t>
  </si>
  <si>
    <t xml:space="preserve">Implementation period </t>
  </si>
  <si>
    <t>Acronym of the project:</t>
  </si>
  <si>
    <t>Report number:</t>
  </si>
  <si>
    <r>
      <t xml:space="preserve">PROJECT VISIBILITY AND COMMUNICATION ACTIVITIES CARRIED OUT </t>
    </r>
    <r>
      <rPr>
        <b/>
        <u/>
        <sz val="11"/>
        <color theme="1"/>
        <rFont val="Open Sans"/>
        <family val="2"/>
      </rPr>
      <t>BY THE FINAL RECIPIENT</t>
    </r>
    <r>
      <rPr>
        <b/>
        <sz val="11"/>
        <color theme="1"/>
        <rFont val="Open Sans"/>
        <family val="2"/>
      </rPr>
      <t xml:space="preserve">:
</t>
    </r>
    <r>
      <rPr>
        <i/>
        <sz val="11"/>
        <color theme="1"/>
        <rFont val="Open Sans"/>
        <family val="2"/>
      </rPr>
      <t>In this section, the focus should be on visibility and communication activities carried out during the reporting period. This includes actions aimed at promoting the project, such as the creation of posters, publications on the final recipient’s website, development of promotional materials, media coverage, and similar activities.</t>
    </r>
  </si>
  <si>
    <r>
      <t xml:space="preserve">DESCRIPTION OF THE CURRENT PROJECT IMPLEMENTATION IN ACCORDANCE WITH REPORTING PERIOD </t>
    </r>
    <r>
      <rPr>
        <b/>
        <u/>
        <sz val="11"/>
        <color theme="1"/>
        <rFont val="Open Sans"/>
        <family val="2"/>
      </rPr>
      <t>AT THE PROJECT LEVEL</t>
    </r>
    <r>
      <rPr>
        <b/>
        <sz val="11"/>
        <color theme="1"/>
        <rFont val="Open Sans"/>
        <family val="2"/>
      </rPr>
      <t xml:space="preserve">
</t>
    </r>
    <r>
      <rPr>
        <i/>
        <sz val="11"/>
        <color theme="1"/>
        <rFont val="Open Sans"/>
        <family val="2"/>
      </rPr>
      <t>Please emphasize the achievement of goals and outputs of the project defined in the Small Project Application form and describe the cooperation among the final recipients. It is important to provide information</t>
    </r>
    <r>
      <rPr>
        <b/>
        <i/>
        <sz val="11"/>
        <color theme="1"/>
        <rFont val="Open Sans"/>
        <family val="2"/>
      </rPr>
      <t xml:space="preserve"> at the project level and aligned with reports of other partners</t>
    </r>
    <r>
      <rPr>
        <i/>
        <sz val="11"/>
        <color theme="1"/>
        <rFont val="Open Sans"/>
        <family val="2"/>
      </rPr>
      <t>.</t>
    </r>
  </si>
  <si>
    <r>
      <t>Indicators/Outputs (</t>
    </r>
    <r>
      <rPr>
        <b/>
        <u/>
        <sz val="11"/>
        <color rgb="FF000000"/>
        <rFont val="Open Sans"/>
        <family val="2"/>
      </rPr>
      <t>at the project level</t>
    </r>
    <r>
      <rPr>
        <b/>
        <sz val="11"/>
        <color rgb="FF000000"/>
        <rFont val="Open Sans"/>
        <family val="2"/>
      </rPr>
      <t xml:space="preserve">)           
</t>
    </r>
    <r>
      <rPr>
        <i/>
        <sz val="11"/>
        <color rgb="FF000000"/>
        <rFont val="Open Sans"/>
        <family val="2"/>
      </rPr>
      <t>Please mark those indicators/outputs that are applicable to your project in full. It is important to note that indicators are reported</t>
    </r>
    <r>
      <rPr>
        <b/>
        <i/>
        <sz val="11"/>
        <color rgb="FF000000"/>
        <rFont val="Open Sans"/>
        <family val="2"/>
      </rPr>
      <t xml:space="preserve"> at the project level</t>
    </r>
    <r>
      <rPr>
        <i/>
        <sz val="11"/>
        <color rgb="FF000000"/>
        <rFont val="Open Sans"/>
        <family val="2"/>
      </rPr>
      <t>, therefore the</t>
    </r>
    <r>
      <rPr>
        <b/>
        <i/>
        <sz val="11"/>
        <color rgb="FF000000"/>
        <rFont val="Open Sans"/>
        <family val="2"/>
      </rPr>
      <t xml:space="preserve"> final recipients must provide aligned data.</t>
    </r>
  </si>
  <si>
    <r>
      <t xml:space="preserve">DESCRIPTION OF ACTIVITIES CARRIED OUT </t>
    </r>
    <r>
      <rPr>
        <b/>
        <u/>
        <sz val="11"/>
        <color theme="1"/>
        <rFont val="Open Sans"/>
        <family val="2"/>
      </rPr>
      <t>BY THE FINAL RECIPIENT DURING THE REPORTING PERIOD</t>
    </r>
    <r>
      <rPr>
        <b/>
        <sz val="11"/>
        <color theme="1"/>
        <rFont val="Open Sans"/>
        <family val="2"/>
      </rPr>
      <t xml:space="preserve">:
</t>
    </r>
    <r>
      <rPr>
        <i/>
        <sz val="11"/>
        <color theme="1"/>
        <rFont val="Open Sans"/>
        <family val="2"/>
      </rPr>
      <t>In this section, the focus should be on completed and initiated activities as well as their status (e.g., if a request for submission of offers has been sent for a certain procurement procedure, this needs to be stated, or if the procedure has been completed, it should be noted that the procedure was carried out and a supplier was selected, etc., depending on the phase of the procurement procedure). It is important in this section to clearly state all project activities that were carried out (or started)</t>
    </r>
    <r>
      <rPr>
        <b/>
        <i/>
        <sz val="11"/>
        <color theme="1"/>
        <rFont val="Open Sans"/>
        <family val="2"/>
      </rPr>
      <t xml:space="preserve"> by the FR</t>
    </r>
    <r>
      <rPr>
        <i/>
        <sz val="11"/>
        <color theme="1"/>
        <rFont val="Open Sans"/>
        <family val="2"/>
      </rPr>
      <t xml:space="preserve"> during the reporting period, regardless of whether the costs are being claimed through the project report</t>
    </r>
  </si>
  <si>
    <t>Croatian Agency for SMEs, Innovation and Investments</t>
  </si>
  <si>
    <t>Name of cost category according to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</si>
</sst>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1]_-;\-* #,##0.00\ [$€-1]_-;_-* &quot;-&quot;??\ [$€-1]_-;_-@_-"/>
    <numFmt numFmtId="165" formatCode="#,##0.00_ ;\-#,##0.00\ "/>
    <numFmt numFmtId="166" formatCode="dd/mm/yyyy;@"/>
  </numFmts>
  <fonts count="33" x14ac:knownFonts="1">
    <font>
      <sz val="11"/>
      <color theme="1"/>
      <name val="Calibri"/>
      <family val="2"/>
      <charset val="238"/>
      <scheme val="minor"/>
    </font>
    <font>
      <b/>
      <sz val="11"/>
      <name val="Calibri"/>
      <family val="2"/>
      <scheme val="minor"/>
    </font>
    <font>
      <sz val="11"/>
      <color theme="1"/>
      <name val="Calibri"/>
      <family val="2"/>
      <charset val="238"/>
      <scheme val="minor"/>
    </font>
    <font>
      <b/>
      <sz val="12"/>
      <name val="Open Sans"/>
      <family val="2"/>
    </font>
    <font>
      <b/>
      <sz val="16"/>
      <color theme="0"/>
      <name val="Open Sans"/>
      <family val="2"/>
    </font>
    <font>
      <b/>
      <sz val="16"/>
      <color rgb="FF003399"/>
      <name val="Open Sans"/>
      <family val="2"/>
    </font>
    <font>
      <sz val="11"/>
      <color theme="1"/>
      <name val="Open Sans"/>
      <family val="2"/>
    </font>
    <font>
      <b/>
      <sz val="11"/>
      <name val="Open Sans"/>
      <family val="2"/>
    </font>
    <font>
      <b/>
      <sz val="11"/>
      <color theme="1"/>
      <name val="Open Sans"/>
      <family val="2"/>
    </font>
    <font>
      <sz val="11"/>
      <name val="Open Sans"/>
      <family val="2"/>
    </font>
    <font>
      <i/>
      <sz val="11"/>
      <name val="Open Sans"/>
      <family val="2"/>
    </font>
    <font>
      <sz val="11"/>
      <color rgb="FFFF0000"/>
      <name val="Open Sans"/>
      <family val="2"/>
    </font>
    <font>
      <b/>
      <sz val="12"/>
      <color rgb="FF003399"/>
      <name val="Open Sans"/>
      <family val="2"/>
    </font>
    <font>
      <sz val="11"/>
      <color theme="1"/>
      <name val="Open Sans"/>
      <family val="2"/>
    </font>
    <font>
      <b/>
      <sz val="16"/>
      <color theme="0"/>
      <name val="Open Sans"/>
      <family val="2"/>
    </font>
    <font>
      <b/>
      <sz val="11"/>
      <color theme="1"/>
      <name val="Open Sans"/>
      <family val="2"/>
    </font>
    <font>
      <b/>
      <sz val="12"/>
      <color rgb="FF003399"/>
      <name val="Open Sans"/>
      <family val="2"/>
    </font>
    <font>
      <b/>
      <sz val="11"/>
      <name val="Open Sans"/>
      <family val="2"/>
    </font>
    <font>
      <sz val="11"/>
      <color rgb="FFFF0000"/>
      <name val="Open Sans"/>
      <family val="2"/>
    </font>
    <font>
      <b/>
      <sz val="11"/>
      <color rgb="FFFF0000"/>
      <name val="Open Sans"/>
      <family val="2"/>
    </font>
    <font>
      <b/>
      <sz val="14"/>
      <color theme="0"/>
      <name val="Open Sans"/>
      <family val="2"/>
    </font>
    <font>
      <u/>
      <sz val="11"/>
      <color theme="10"/>
      <name val="Calibri"/>
      <family val="2"/>
      <charset val="238"/>
      <scheme val="minor"/>
    </font>
    <font>
      <sz val="11"/>
      <name val="Calibri"/>
      <family val="2"/>
      <charset val="238"/>
      <scheme val="minor"/>
    </font>
    <font>
      <b/>
      <sz val="11"/>
      <color rgb="FF000000"/>
      <name val="Open Sans"/>
      <family val="2"/>
    </font>
    <font>
      <i/>
      <sz val="11"/>
      <color rgb="FF000000"/>
      <name val="Open Sans"/>
      <family val="2"/>
    </font>
    <font>
      <i/>
      <sz val="11"/>
      <color theme="1"/>
      <name val="Open Sans"/>
      <family val="2"/>
    </font>
    <font>
      <b/>
      <i/>
      <sz val="11"/>
      <color rgb="FF000000"/>
      <name val="Open Sans"/>
      <family val="2"/>
    </font>
    <font>
      <b/>
      <i/>
      <sz val="11"/>
      <color theme="1"/>
      <name val="Open Sans"/>
      <family val="2"/>
    </font>
    <font>
      <b/>
      <u/>
      <sz val="11"/>
      <color theme="1"/>
      <name val="Open Sans"/>
      <family val="2"/>
    </font>
    <font>
      <b/>
      <u/>
      <sz val="11"/>
      <color rgb="FF000000"/>
      <name val="Open Sans"/>
      <family val="2"/>
    </font>
    <font>
      <sz val="9"/>
      <color indexed="81"/>
      <name val="Tahoma"/>
      <charset val="1"/>
    </font>
    <font>
      <b/>
      <sz val="9"/>
      <color indexed="81"/>
      <name val="Tahoma"/>
      <charset val="1"/>
    </font>
    <font>
      <sz val="9"/>
      <color indexed="81"/>
      <name val="Tahoma"/>
      <family val="2"/>
      <charset val="238"/>
    </font>
  </fonts>
  <fills count="13">
    <fill>
      <patternFill patternType="none"/>
    </fill>
    <fill>
      <patternFill patternType="gray125"/>
    </fill>
    <fill>
      <patternFill patternType="solid">
        <fgColor theme="2"/>
        <bgColor indexed="64"/>
      </patternFill>
    </fill>
    <fill>
      <patternFill patternType="solid">
        <fgColor theme="8" tint="0.39997558519241921"/>
        <bgColor indexed="64"/>
      </patternFill>
    </fill>
    <fill>
      <patternFill patternType="solid">
        <fgColor rgb="FF18BAA8"/>
        <bgColor indexed="64"/>
      </patternFill>
    </fill>
    <fill>
      <patternFill patternType="solid">
        <fgColor rgb="FF9FAEE5"/>
        <bgColor indexed="64"/>
      </patternFill>
    </fill>
    <fill>
      <patternFill patternType="solid">
        <fgColor rgb="FFFFCC00"/>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3" tint="0.39997558519241921"/>
        <bgColor indexed="64"/>
      </patternFill>
    </fill>
    <fill>
      <patternFill patternType="solid">
        <fgColor rgb="FF003399"/>
        <bgColor indexed="64"/>
      </patternFill>
    </fill>
    <fill>
      <patternFill patternType="solid">
        <fgColor rgb="FFFFFFFF"/>
        <bgColor indexed="64"/>
      </patternFill>
    </fill>
    <fill>
      <patternFill patternType="solid">
        <fgColor theme="0"/>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right/>
      <top style="double">
        <color auto="1"/>
      </top>
      <bottom style="double">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double">
        <color auto="1"/>
      </top>
      <bottom style="double">
        <color auto="1"/>
      </bottom>
      <diagonal/>
    </border>
    <border>
      <left/>
      <right style="medium">
        <color indexed="64"/>
      </right>
      <top style="double">
        <color auto="1"/>
      </top>
      <bottom style="double">
        <color auto="1"/>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auto="1"/>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auto="1"/>
      </bottom>
      <diagonal/>
    </border>
    <border>
      <left style="thin">
        <color auto="1"/>
      </left>
      <right/>
      <top style="thin">
        <color auto="1"/>
      </top>
      <bottom/>
      <diagonal/>
    </border>
    <border>
      <left style="medium">
        <color indexed="64"/>
      </left>
      <right style="thin">
        <color auto="1"/>
      </right>
      <top style="double">
        <color auto="1"/>
      </top>
      <bottom style="double">
        <color auto="1"/>
      </bottom>
      <diagonal/>
    </border>
    <border>
      <left style="medium">
        <color indexed="64"/>
      </left>
      <right/>
      <top style="medium">
        <color indexed="64"/>
      </top>
      <bottom/>
      <diagonal/>
    </border>
    <border>
      <left/>
      <right/>
      <top style="medium">
        <color indexed="64"/>
      </top>
      <bottom/>
      <diagonal/>
    </border>
    <border>
      <left style="medium">
        <color rgb="FF003399"/>
      </left>
      <right/>
      <top style="medium">
        <color rgb="FF003399"/>
      </top>
      <bottom/>
      <diagonal/>
    </border>
    <border>
      <left/>
      <right/>
      <top style="medium">
        <color rgb="FF003399"/>
      </top>
      <bottom/>
      <diagonal/>
    </border>
    <border>
      <left/>
      <right style="medium">
        <color rgb="FF003399"/>
      </right>
      <top style="medium">
        <color rgb="FF003399"/>
      </top>
      <bottom/>
      <diagonal/>
    </border>
    <border>
      <left style="medium">
        <color rgb="FF003399"/>
      </left>
      <right/>
      <top/>
      <bottom/>
      <diagonal/>
    </border>
    <border>
      <left/>
      <right style="medium">
        <color rgb="FF003399"/>
      </right>
      <top/>
      <bottom/>
      <diagonal/>
    </border>
    <border>
      <left style="medium">
        <color rgb="FF003399"/>
      </left>
      <right style="thin">
        <color indexed="64"/>
      </right>
      <top style="thin">
        <color indexed="64"/>
      </top>
      <bottom style="thin">
        <color indexed="64"/>
      </bottom>
      <diagonal/>
    </border>
    <border>
      <left style="thin">
        <color indexed="64"/>
      </left>
      <right style="medium">
        <color rgb="FF003399"/>
      </right>
      <top style="medium">
        <color indexed="64"/>
      </top>
      <bottom style="thin">
        <color indexed="64"/>
      </bottom>
      <diagonal/>
    </border>
    <border>
      <left style="thin">
        <color indexed="64"/>
      </left>
      <right style="medium">
        <color rgb="FF003399"/>
      </right>
      <top style="thin">
        <color indexed="64"/>
      </top>
      <bottom style="thin">
        <color indexed="64"/>
      </bottom>
      <diagonal/>
    </border>
    <border>
      <left style="medium">
        <color rgb="FF003399"/>
      </left>
      <right style="thin">
        <color indexed="64"/>
      </right>
      <top style="thin">
        <color indexed="64"/>
      </top>
      <bottom style="medium">
        <color indexed="64"/>
      </bottom>
      <diagonal/>
    </border>
    <border>
      <left style="thin">
        <color indexed="64"/>
      </left>
      <right style="medium">
        <color rgb="FF003399"/>
      </right>
      <top style="thin">
        <color indexed="64"/>
      </top>
      <bottom style="medium">
        <color indexed="64"/>
      </bottom>
      <diagonal/>
    </border>
    <border>
      <left/>
      <right style="medium">
        <color rgb="FF003399"/>
      </right>
      <top style="medium">
        <color indexed="64"/>
      </top>
      <bottom/>
      <diagonal/>
    </border>
    <border>
      <left/>
      <right style="medium">
        <color rgb="FF003399"/>
      </right>
      <top/>
      <bottom style="medium">
        <color indexed="64"/>
      </bottom>
      <diagonal/>
    </border>
    <border>
      <left style="medium">
        <color rgb="FF003399"/>
      </left>
      <right/>
      <top/>
      <bottom style="medium">
        <color rgb="FF003399"/>
      </bottom>
      <diagonal/>
    </border>
    <border>
      <left/>
      <right/>
      <top/>
      <bottom style="medium">
        <color rgb="FF003399"/>
      </bottom>
      <diagonal/>
    </border>
    <border>
      <left/>
      <right style="medium">
        <color rgb="FF003399"/>
      </right>
      <top/>
      <bottom style="medium">
        <color rgb="FF003399"/>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rgb="FF003399"/>
      </left>
      <right style="thin">
        <color indexed="64"/>
      </right>
      <top style="medium">
        <color indexed="64"/>
      </top>
      <bottom/>
      <diagonal/>
    </border>
    <border>
      <left style="medium">
        <color rgb="FF003399"/>
      </left>
      <right style="thin">
        <color indexed="64"/>
      </right>
      <top/>
      <bottom style="thin">
        <color indexed="64"/>
      </bottom>
      <diagonal/>
    </border>
    <border>
      <left style="thin">
        <color indexed="64"/>
      </left>
      <right style="medium">
        <color indexed="64"/>
      </right>
      <top style="medium">
        <color indexed="64"/>
      </top>
      <bottom/>
      <diagonal/>
    </border>
  </borders>
  <cellStyleXfs count="3">
    <xf numFmtId="0" fontId="0" fillId="0" borderId="0"/>
    <xf numFmtId="9" fontId="2" fillId="0" borderId="0" applyFont="0" applyFill="0" applyBorder="0" applyAlignment="0" applyProtection="0"/>
    <xf numFmtId="0" fontId="21" fillId="0" borderId="0" applyNumberFormat="0" applyFill="0" applyBorder="0" applyAlignment="0" applyProtection="0"/>
  </cellStyleXfs>
  <cellXfs count="322">
    <xf numFmtId="0" fontId="0" fillId="0" borderId="0" xfId="0"/>
    <xf numFmtId="164" fontId="0" fillId="0" borderId="7" xfId="0" applyNumberFormat="1" applyBorder="1"/>
    <xf numFmtId="164" fontId="0" fillId="0" borderId="10" xfId="0" applyNumberFormat="1" applyBorder="1"/>
    <xf numFmtId="0" fontId="1" fillId="0" borderId="0" xfId="0" applyFont="1" applyAlignment="1">
      <alignment horizontal="left"/>
    </xf>
    <xf numFmtId="14" fontId="1" fillId="0" borderId="0" xfId="0" applyNumberFormat="1" applyFont="1"/>
    <xf numFmtId="0" fontId="3" fillId="0" borderId="1" xfId="0" applyFont="1" applyBorder="1" applyAlignment="1">
      <alignment horizontal="left"/>
    </xf>
    <xf numFmtId="0" fontId="6" fillId="0" borderId="0" xfId="0" applyFont="1"/>
    <xf numFmtId="0" fontId="7" fillId="0" borderId="26" xfId="0" applyFont="1" applyBorder="1" applyAlignment="1">
      <alignment horizontal="center" vertical="center"/>
    </xf>
    <xf numFmtId="0" fontId="8" fillId="0" borderId="27" xfId="0" applyFont="1" applyBorder="1" applyAlignment="1">
      <alignment horizontal="center" vertical="center"/>
    </xf>
    <xf numFmtId="0" fontId="8" fillId="0" borderId="27"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8" xfId="0" applyFont="1" applyBorder="1" applyAlignment="1">
      <alignment horizontal="center" vertical="center" wrapText="1"/>
    </xf>
    <xf numFmtId="0" fontId="7" fillId="3" borderId="1" xfId="0" applyFont="1" applyFill="1" applyBorder="1"/>
    <xf numFmtId="164" fontId="6" fillId="3" borderId="1" xfId="0" applyNumberFormat="1" applyFont="1" applyFill="1" applyBorder="1"/>
    <xf numFmtId="164" fontId="6" fillId="3" borderId="7" xfId="0" applyNumberFormat="1" applyFont="1" applyFill="1" applyBorder="1"/>
    <xf numFmtId="1" fontId="7" fillId="8" borderId="1" xfId="0" applyNumberFormat="1" applyFont="1" applyFill="1" applyBorder="1"/>
    <xf numFmtId="164" fontId="6" fillId="8" borderId="1" xfId="0" applyNumberFormat="1" applyFont="1" applyFill="1" applyBorder="1"/>
    <xf numFmtId="164" fontId="6" fillId="8" borderId="7" xfId="0" applyNumberFormat="1" applyFont="1" applyFill="1" applyBorder="1"/>
    <xf numFmtId="1" fontId="7" fillId="9" borderId="1" xfId="0" applyNumberFormat="1" applyFont="1" applyFill="1" applyBorder="1" applyAlignment="1">
      <alignment horizontal="left"/>
    </xf>
    <xf numFmtId="164" fontId="6" fillId="9" borderId="1" xfId="0" applyNumberFormat="1" applyFont="1" applyFill="1" applyBorder="1"/>
    <xf numFmtId="164" fontId="6" fillId="9" borderId="7" xfId="0" applyNumberFormat="1" applyFont="1" applyFill="1" applyBorder="1"/>
    <xf numFmtId="0" fontId="6" fillId="0" borderId="6" xfId="0" applyFont="1" applyBorder="1"/>
    <xf numFmtId="164" fontId="6" fillId="0" borderId="12" xfId="0" applyNumberFormat="1" applyFont="1" applyBorder="1"/>
    <xf numFmtId="164" fontId="6" fillId="0" borderId="7" xfId="0" applyNumberFormat="1" applyFont="1" applyBorder="1"/>
    <xf numFmtId="0" fontId="6" fillId="0" borderId="11" xfId="0" applyFont="1" applyBorder="1"/>
    <xf numFmtId="0" fontId="8" fillId="0" borderId="0" xfId="0" applyFont="1"/>
    <xf numFmtId="164" fontId="8" fillId="0" borderId="0" xfId="0" applyNumberFormat="1" applyFont="1"/>
    <xf numFmtId="0" fontId="8" fillId="7" borderId="6" xfId="0" applyFont="1" applyFill="1" applyBorder="1"/>
    <xf numFmtId="164" fontId="6" fillId="7" borderId="1" xfId="0" applyNumberFormat="1" applyFont="1" applyFill="1" applyBorder="1"/>
    <xf numFmtId="164" fontId="8" fillId="7" borderId="1" xfId="0" applyNumberFormat="1" applyFont="1" applyFill="1" applyBorder="1"/>
    <xf numFmtId="10" fontId="6" fillId="7" borderId="1" xfId="1" applyNumberFormat="1" applyFont="1" applyFill="1" applyBorder="1"/>
    <xf numFmtId="164" fontId="6" fillId="7" borderId="7" xfId="0" applyNumberFormat="1" applyFont="1" applyFill="1" applyBorder="1"/>
    <xf numFmtId="0" fontId="7" fillId="3" borderId="6" xfId="0" applyFont="1" applyFill="1" applyBorder="1"/>
    <xf numFmtId="164" fontId="8" fillId="3" borderId="1" xfId="0" applyNumberFormat="1" applyFont="1" applyFill="1" applyBorder="1"/>
    <xf numFmtId="10" fontId="6" fillId="3" borderId="1" xfId="1" applyNumberFormat="1" applyFont="1" applyFill="1" applyBorder="1"/>
    <xf numFmtId="164" fontId="8" fillId="8" borderId="1" xfId="0" applyNumberFormat="1" applyFont="1" applyFill="1" applyBorder="1"/>
    <xf numFmtId="10" fontId="6" fillId="8" borderId="1" xfId="1" applyNumberFormat="1" applyFont="1" applyFill="1" applyBorder="1"/>
    <xf numFmtId="1" fontId="7" fillId="9" borderId="6" xfId="0" applyNumberFormat="1" applyFont="1" applyFill="1" applyBorder="1" applyAlignment="1">
      <alignment horizontal="left" wrapText="1"/>
    </xf>
    <xf numFmtId="164" fontId="8" fillId="9" borderId="1" xfId="0" applyNumberFormat="1" applyFont="1" applyFill="1" applyBorder="1"/>
    <xf numFmtId="10" fontId="6" fillId="9" borderId="1" xfId="1" applyNumberFormat="1" applyFont="1" applyFill="1" applyBorder="1"/>
    <xf numFmtId="164" fontId="6" fillId="4" borderId="1" xfId="0" applyNumberFormat="1" applyFont="1" applyFill="1" applyBorder="1"/>
    <xf numFmtId="10" fontId="6" fillId="4" borderId="1" xfId="1" applyNumberFormat="1" applyFont="1" applyFill="1" applyBorder="1"/>
    <xf numFmtId="164" fontId="6" fillId="4" borderId="7" xfId="0" applyNumberFormat="1" applyFont="1" applyFill="1" applyBorder="1"/>
    <xf numFmtId="164" fontId="6" fillId="5" borderId="1" xfId="0" applyNumberFormat="1" applyFont="1" applyFill="1" applyBorder="1"/>
    <xf numFmtId="10" fontId="6" fillId="5" borderId="1" xfId="1" applyNumberFormat="1" applyFont="1" applyFill="1" applyBorder="1"/>
    <xf numFmtId="164" fontId="6" fillId="5" borderId="7" xfId="0" applyNumberFormat="1" applyFont="1" applyFill="1" applyBorder="1"/>
    <xf numFmtId="164" fontId="6" fillId="6" borderId="1" xfId="0" applyNumberFormat="1" applyFont="1" applyFill="1" applyBorder="1"/>
    <xf numFmtId="10" fontId="6" fillId="6" borderId="1" xfId="1" applyNumberFormat="1" applyFont="1" applyFill="1" applyBorder="1"/>
    <xf numFmtId="164" fontId="6" fillId="6" borderId="7" xfId="0" applyNumberFormat="1" applyFont="1" applyFill="1" applyBorder="1"/>
    <xf numFmtId="0" fontId="8" fillId="0" borderId="8" xfId="0" applyFont="1" applyBorder="1"/>
    <xf numFmtId="164" fontId="8" fillId="0" borderId="9" xfId="0" applyNumberFormat="1" applyFont="1" applyBorder="1"/>
    <xf numFmtId="10" fontId="8" fillId="0" borderId="9" xfId="1" applyNumberFormat="1" applyFont="1" applyFill="1" applyBorder="1"/>
    <xf numFmtId="164" fontId="8" fillId="0" borderId="10" xfId="0" applyNumberFormat="1" applyFont="1" applyBorder="1"/>
    <xf numFmtId="0" fontId="8" fillId="0" borderId="13" xfId="0" applyFont="1" applyBorder="1"/>
    <xf numFmtId="164" fontId="8" fillId="0" borderId="14" xfId="0" applyNumberFormat="1" applyFont="1" applyBorder="1"/>
    <xf numFmtId="0" fontId="8" fillId="6" borderId="6" xfId="0" applyFont="1" applyFill="1" applyBorder="1" applyAlignment="1">
      <alignment wrapText="1"/>
    </xf>
    <xf numFmtId="2" fontId="8" fillId="4" borderId="6" xfId="0" applyNumberFormat="1" applyFont="1" applyFill="1" applyBorder="1" applyAlignment="1">
      <alignment wrapText="1"/>
    </xf>
    <xf numFmtId="1" fontId="7" fillId="8" borderId="6" xfId="0" applyNumberFormat="1" applyFont="1" applyFill="1" applyBorder="1" applyAlignment="1">
      <alignment wrapText="1"/>
    </xf>
    <xf numFmtId="2" fontId="8" fillId="5" borderId="6" xfId="0" applyNumberFormat="1" applyFont="1" applyFill="1" applyBorder="1" applyAlignment="1">
      <alignment vertical="center" wrapText="1"/>
    </xf>
    <xf numFmtId="0" fontId="12" fillId="2" borderId="3" xfId="0" applyFont="1" applyFill="1" applyBorder="1"/>
    <xf numFmtId="0" fontId="12" fillId="2" borderId="4" xfId="0" applyFont="1" applyFill="1" applyBorder="1" applyAlignment="1">
      <alignment vertical="center" wrapText="1"/>
    </xf>
    <xf numFmtId="0" fontId="12" fillId="2" borderId="5" xfId="0" applyFont="1" applyFill="1" applyBorder="1" applyAlignment="1">
      <alignment vertical="center" wrapText="1"/>
    </xf>
    <xf numFmtId="164" fontId="9" fillId="0" borderId="34" xfId="0" applyNumberFormat="1" applyFont="1" applyBorder="1"/>
    <xf numFmtId="164" fontId="9" fillId="0" borderId="1" xfId="0" applyNumberFormat="1" applyFont="1" applyBorder="1"/>
    <xf numFmtId="0" fontId="9" fillId="0" borderId="16" xfId="0" applyFont="1" applyBorder="1"/>
    <xf numFmtId="0" fontId="9" fillId="0" borderId="6" xfId="0" applyFont="1" applyBorder="1"/>
    <xf numFmtId="164" fontId="9" fillId="0" borderId="7" xfId="0" applyNumberFormat="1" applyFont="1" applyBorder="1"/>
    <xf numFmtId="164" fontId="9" fillId="0" borderId="15" xfId="0" applyNumberFormat="1" applyFont="1" applyBorder="1"/>
    <xf numFmtId="0" fontId="13" fillId="0" borderId="0" xfId="0" applyFont="1"/>
    <xf numFmtId="0" fontId="13" fillId="0" borderId="3" xfId="0" applyFont="1" applyBorder="1"/>
    <xf numFmtId="164" fontId="13" fillId="0" borderId="5" xfId="0" applyNumberFormat="1" applyFont="1" applyBorder="1"/>
    <xf numFmtId="0" fontId="13" fillId="0" borderId="6" xfId="0" applyFont="1" applyBorder="1"/>
    <xf numFmtId="164" fontId="13" fillId="0" borderId="7" xfId="0" applyNumberFormat="1" applyFont="1" applyBorder="1"/>
    <xf numFmtId="0" fontId="13" fillId="0" borderId="8" xfId="0" applyFont="1" applyBorder="1"/>
    <xf numFmtId="164" fontId="13" fillId="0" borderId="10" xfId="0" applyNumberFormat="1" applyFont="1" applyBorder="1"/>
    <xf numFmtId="0" fontId="16" fillId="2" borderId="4" xfId="0" applyFont="1" applyFill="1" applyBorder="1" applyAlignment="1">
      <alignment wrapText="1"/>
    </xf>
    <xf numFmtId="0" fontId="15" fillId="7" borderId="6" xfId="0" applyFont="1" applyFill="1" applyBorder="1" applyAlignment="1">
      <alignment wrapText="1"/>
    </xf>
    <xf numFmtId="164" fontId="13" fillId="7" borderId="1" xfId="0" applyNumberFormat="1" applyFont="1" applyFill="1" applyBorder="1"/>
    <xf numFmtId="10" fontId="13" fillId="7" borderId="1" xfId="0" applyNumberFormat="1" applyFont="1" applyFill="1" applyBorder="1"/>
    <xf numFmtId="0" fontId="17" fillId="3" borderId="6" xfId="0" applyFont="1" applyFill="1" applyBorder="1" applyAlignment="1">
      <alignment wrapText="1"/>
    </xf>
    <xf numFmtId="164" fontId="13" fillId="3" borderId="1" xfId="0" applyNumberFormat="1" applyFont="1" applyFill="1" applyBorder="1"/>
    <xf numFmtId="10" fontId="13" fillId="3" borderId="1" xfId="0" applyNumberFormat="1" applyFont="1" applyFill="1" applyBorder="1"/>
    <xf numFmtId="1" fontId="17" fillId="8" borderId="6" xfId="0" applyNumberFormat="1" applyFont="1" applyFill="1" applyBorder="1" applyAlignment="1">
      <alignment wrapText="1"/>
    </xf>
    <xf numFmtId="164" fontId="13" fillId="8" borderId="1" xfId="0" applyNumberFormat="1" applyFont="1" applyFill="1" applyBorder="1"/>
    <xf numFmtId="10" fontId="13" fillId="8" borderId="1" xfId="0" applyNumberFormat="1" applyFont="1" applyFill="1" applyBorder="1"/>
    <xf numFmtId="1" fontId="17" fillId="9" borderId="6" xfId="0" applyNumberFormat="1" applyFont="1" applyFill="1" applyBorder="1" applyAlignment="1">
      <alignment horizontal="left" wrapText="1"/>
    </xf>
    <xf numFmtId="164" fontId="13" fillId="9" borderId="1" xfId="0" applyNumberFormat="1" applyFont="1" applyFill="1" applyBorder="1"/>
    <xf numFmtId="10" fontId="13" fillId="9" borderId="1" xfId="0" applyNumberFormat="1" applyFont="1" applyFill="1" applyBorder="1"/>
    <xf numFmtId="2" fontId="15" fillId="4" borderId="6" xfId="0" applyNumberFormat="1" applyFont="1" applyFill="1" applyBorder="1" applyAlignment="1">
      <alignment wrapText="1"/>
    </xf>
    <xf numFmtId="164" fontId="13" fillId="4" borderId="1" xfId="0" applyNumberFormat="1" applyFont="1" applyFill="1" applyBorder="1"/>
    <xf numFmtId="10" fontId="13" fillId="4" borderId="1" xfId="0" applyNumberFormat="1" applyFont="1" applyFill="1" applyBorder="1"/>
    <xf numFmtId="2" fontId="15" fillId="5" borderId="6" xfId="0" applyNumberFormat="1" applyFont="1" applyFill="1" applyBorder="1" applyAlignment="1">
      <alignment vertical="center" wrapText="1"/>
    </xf>
    <xf numFmtId="164" fontId="13" fillId="5" borderId="1" xfId="0" applyNumberFormat="1" applyFont="1" applyFill="1" applyBorder="1"/>
    <xf numFmtId="10" fontId="13" fillId="5" borderId="1" xfId="0" applyNumberFormat="1" applyFont="1" applyFill="1" applyBorder="1"/>
    <xf numFmtId="0" fontId="15" fillId="6" borderId="6" xfId="0" applyFont="1" applyFill="1" applyBorder="1" applyAlignment="1">
      <alignment wrapText="1"/>
    </xf>
    <xf numFmtId="164" fontId="13" fillId="6" borderId="1" xfId="0" applyNumberFormat="1" applyFont="1" applyFill="1" applyBorder="1"/>
    <xf numFmtId="10" fontId="13" fillId="6" borderId="1" xfId="0" applyNumberFormat="1" applyFont="1" applyFill="1" applyBorder="1"/>
    <xf numFmtId="0" fontId="15" fillId="0" borderId="8" xfId="0" applyFont="1" applyBorder="1"/>
    <xf numFmtId="164" fontId="15" fillId="0" borderId="9" xfId="0" applyNumberFormat="1" applyFont="1" applyBorder="1"/>
    <xf numFmtId="10" fontId="15" fillId="0" borderId="9" xfId="0" applyNumberFormat="1" applyFont="1" applyBorder="1"/>
    <xf numFmtId="0" fontId="15" fillId="0" borderId="13" xfId="0" applyFont="1" applyBorder="1"/>
    <xf numFmtId="164" fontId="15" fillId="0" borderId="14" xfId="0" applyNumberFormat="1" applyFont="1" applyBorder="1"/>
    <xf numFmtId="0" fontId="13" fillId="0" borderId="11" xfId="0" applyFont="1" applyBorder="1"/>
    <xf numFmtId="164" fontId="13" fillId="0" borderId="12" xfId="0" applyNumberFormat="1" applyFont="1" applyBorder="1"/>
    <xf numFmtId="0" fontId="5" fillId="2" borderId="30" xfId="0" applyFont="1" applyFill="1" applyBorder="1" applyAlignment="1">
      <alignment horizontal="center" vertical="center"/>
    </xf>
    <xf numFmtId="0" fontId="15" fillId="0" borderId="0" xfId="0" applyFont="1"/>
    <xf numFmtId="0" fontId="13" fillId="0" borderId="45" xfId="0" applyFont="1" applyBorder="1"/>
    <xf numFmtId="0" fontId="13" fillId="0" borderId="46" xfId="0" applyFont="1" applyBorder="1"/>
    <xf numFmtId="0" fontId="16" fillId="2" borderId="48" xfId="0" applyFont="1" applyFill="1" applyBorder="1" applyAlignment="1">
      <alignment wrapText="1"/>
    </xf>
    <xf numFmtId="164" fontId="13" fillId="7" borderId="49" xfId="0" applyNumberFormat="1" applyFont="1" applyFill="1" applyBorder="1"/>
    <xf numFmtId="0" fontId="13" fillId="0" borderId="47" xfId="0" applyFont="1" applyBorder="1" applyAlignment="1">
      <alignment horizontal="left"/>
    </xf>
    <xf numFmtId="164" fontId="13" fillId="3" borderId="49" xfId="0" applyNumberFormat="1" applyFont="1" applyFill="1" applyBorder="1"/>
    <xf numFmtId="0" fontId="13" fillId="0" borderId="47" xfId="0" applyFont="1" applyBorder="1" applyAlignment="1">
      <alignment horizontal="left" wrapText="1"/>
    </xf>
    <xf numFmtId="164" fontId="13" fillId="8" borderId="49" xfId="0" applyNumberFormat="1" applyFont="1" applyFill="1" applyBorder="1"/>
    <xf numFmtId="164" fontId="13" fillId="9" borderId="49" xfId="0" applyNumberFormat="1" applyFont="1" applyFill="1" applyBorder="1"/>
    <xf numFmtId="0" fontId="0" fillId="0" borderId="45" xfId="0" applyBorder="1"/>
    <xf numFmtId="164" fontId="13" fillId="4" borderId="49" xfId="0" applyNumberFormat="1" applyFont="1" applyFill="1" applyBorder="1"/>
    <xf numFmtId="164" fontId="13" fillId="5" borderId="49" xfId="0" applyNumberFormat="1" applyFont="1" applyFill="1" applyBorder="1"/>
    <xf numFmtId="164" fontId="13" fillId="6" borderId="49" xfId="0" applyNumberFormat="1" applyFont="1" applyFill="1" applyBorder="1"/>
    <xf numFmtId="164" fontId="15" fillId="0" borderId="51" xfId="0" applyNumberFormat="1" applyFont="1" applyBorder="1"/>
    <xf numFmtId="0" fontId="13" fillId="0" borderId="50" xfId="0" applyFont="1" applyBorder="1" applyAlignment="1">
      <alignment horizontal="left"/>
    </xf>
    <xf numFmtId="0" fontId="18" fillId="0" borderId="45" xfId="0" applyFont="1" applyBorder="1"/>
    <xf numFmtId="0" fontId="13" fillId="0" borderId="54" xfId="0" applyFont="1" applyBorder="1"/>
    <xf numFmtId="0" fontId="13" fillId="0" borderId="55" xfId="0" applyFont="1" applyBorder="1"/>
    <xf numFmtId="0" fontId="13" fillId="0" borderId="56" xfId="0" applyFont="1" applyBorder="1"/>
    <xf numFmtId="0" fontId="15" fillId="7" borderId="6" xfId="0" applyFont="1" applyFill="1" applyBorder="1" applyAlignment="1">
      <alignment vertical="center"/>
    </xf>
    <xf numFmtId="0" fontId="17" fillId="3" borderId="6" xfId="0" applyFont="1" applyFill="1" applyBorder="1" applyAlignment="1">
      <alignment vertical="center"/>
    </xf>
    <xf numFmtId="1" fontId="17" fillId="8" borderId="6" xfId="0" applyNumberFormat="1" applyFont="1" applyFill="1" applyBorder="1" applyAlignment="1">
      <alignment vertical="center" wrapText="1"/>
    </xf>
    <xf numFmtId="1" fontId="17" fillId="9" borderId="6" xfId="0" applyNumberFormat="1" applyFont="1" applyFill="1" applyBorder="1" applyAlignment="1">
      <alignment horizontal="left" vertical="center" wrapText="1"/>
    </xf>
    <xf numFmtId="2" fontId="15" fillId="4" borderId="6" xfId="0" applyNumberFormat="1" applyFont="1" applyFill="1" applyBorder="1" applyAlignment="1">
      <alignment vertical="center" wrapText="1"/>
    </xf>
    <xf numFmtId="0" fontId="15" fillId="6" borderId="6" xfId="0" applyFont="1" applyFill="1" applyBorder="1" applyAlignment="1">
      <alignment vertical="center" wrapText="1"/>
    </xf>
    <xf numFmtId="0" fontId="21" fillId="0" borderId="0" xfId="2"/>
    <xf numFmtId="164" fontId="9" fillId="0" borderId="16" xfId="0" applyNumberFormat="1" applyFont="1" applyBorder="1"/>
    <xf numFmtId="0" fontId="16" fillId="2" borderId="3" xfId="0" applyFont="1" applyFill="1" applyBorder="1" applyAlignment="1">
      <alignment wrapText="1"/>
    </xf>
    <xf numFmtId="164" fontId="9" fillId="8" borderId="1" xfId="0" applyNumberFormat="1" applyFont="1" applyFill="1" applyBorder="1"/>
    <xf numFmtId="164" fontId="9" fillId="8" borderId="7" xfId="0" applyNumberFormat="1" applyFont="1" applyFill="1" applyBorder="1"/>
    <xf numFmtId="164" fontId="9" fillId="9" borderId="1" xfId="0" applyNumberFormat="1" applyFont="1" applyFill="1" applyBorder="1"/>
    <xf numFmtId="164" fontId="9" fillId="9" borderId="7" xfId="0" applyNumberFormat="1" applyFont="1" applyFill="1" applyBorder="1"/>
    <xf numFmtId="0" fontId="9" fillId="4" borderId="0" xfId="0" applyFont="1" applyFill="1"/>
    <xf numFmtId="0" fontId="9" fillId="4" borderId="20" xfId="0" applyFont="1" applyFill="1" applyBorder="1"/>
    <xf numFmtId="164" fontId="9" fillId="0" borderId="12" xfId="0" applyNumberFormat="1" applyFont="1" applyBorder="1"/>
    <xf numFmtId="0" fontId="22" fillId="0" borderId="0" xfId="0" applyFont="1"/>
    <xf numFmtId="0" fontId="8" fillId="5" borderId="57" xfId="0" applyFont="1" applyFill="1" applyBorder="1" applyAlignment="1">
      <alignment vertical="center" wrapText="1"/>
    </xf>
    <xf numFmtId="0" fontId="8" fillId="5" borderId="59" xfId="0" applyFont="1" applyFill="1" applyBorder="1" applyAlignment="1">
      <alignment vertical="center" wrapText="1"/>
    </xf>
    <xf numFmtId="0" fontId="23" fillId="11" borderId="57" xfId="0" applyFont="1" applyFill="1" applyBorder="1" applyAlignment="1">
      <alignment vertical="center" wrapText="1"/>
    </xf>
    <xf numFmtId="0" fontId="23" fillId="11" borderId="58" xfId="0" applyFont="1" applyFill="1" applyBorder="1" applyAlignment="1">
      <alignment vertical="center" wrapText="1"/>
    </xf>
    <xf numFmtId="0" fontId="8" fillId="0" borderId="59" xfId="0" applyFont="1" applyBorder="1" applyAlignment="1">
      <alignment vertical="center" wrapText="1"/>
    </xf>
    <xf numFmtId="0" fontId="8" fillId="5" borderId="57" xfId="0" applyFont="1" applyFill="1" applyBorder="1" applyAlignment="1">
      <alignment horizontal="left" vertical="center" wrapText="1"/>
    </xf>
    <xf numFmtId="0" fontId="6" fillId="0" borderId="0" xfId="0" applyFont="1" applyAlignment="1">
      <alignment horizontal="justify" vertical="center"/>
    </xf>
    <xf numFmtId="0" fontId="23" fillId="5" borderId="57" xfId="0" applyFont="1" applyFill="1" applyBorder="1" applyAlignment="1">
      <alignment vertical="center" wrapText="1"/>
    </xf>
    <xf numFmtId="0" fontId="6" fillId="0" borderId="8" xfId="0" applyFont="1" applyBorder="1"/>
    <xf numFmtId="164" fontId="13" fillId="0" borderId="64" xfId="0" applyNumberFormat="1" applyFont="1" applyBorder="1"/>
    <xf numFmtId="0" fontId="6" fillId="0" borderId="0" xfId="0" applyFont="1" applyAlignment="1">
      <alignment vertical="center" wrapText="1"/>
    </xf>
    <xf numFmtId="0" fontId="8" fillId="0" borderId="0" xfId="0" applyFont="1" applyAlignment="1">
      <alignment vertical="center" wrapText="1"/>
    </xf>
    <xf numFmtId="0" fontId="11" fillId="0" borderId="0" xfId="0" applyFont="1" applyAlignment="1">
      <alignment vertical="center" wrapText="1"/>
    </xf>
    <xf numFmtId="0" fontId="6" fillId="0" borderId="0" xfId="0" applyFont="1" applyAlignment="1">
      <alignment vertical="center"/>
    </xf>
    <xf numFmtId="0" fontId="13" fillId="0" borderId="6" xfId="0" applyFont="1" applyBorder="1" applyAlignment="1">
      <alignment vertical="center"/>
    </xf>
    <xf numFmtId="0" fontId="6" fillId="0" borderId="6" xfId="0" applyFont="1" applyBorder="1" applyAlignment="1">
      <alignment vertical="center"/>
    </xf>
    <xf numFmtId="0" fontId="13" fillId="0" borderId="6" xfId="0" applyFont="1" applyBorder="1" applyAlignment="1">
      <alignment horizontal="left" vertical="center" wrapText="1"/>
    </xf>
    <xf numFmtId="0" fontId="6" fillId="0" borderId="8" xfId="0" applyFont="1" applyBorder="1" applyAlignment="1">
      <alignment horizontal="left" vertical="center" wrapText="1"/>
    </xf>
    <xf numFmtId="1" fontId="9" fillId="8" borderId="1" xfId="0" applyNumberFormat="1" applyFont="1" applyFill="1" applyBorder="1"/>
    <xf numFmtId="165" fontId="9" fillId="0" borderId="16" xfId="0" applyNumberFormat="1" applyFont="1" applyBorder="1" applyProtection="1">
      <protection locked="0"/>
    </xf>
    <xf numFmtId="0" fontId="9" fillId="0" borderId="1" xfId="0" applyFont="1" applyBorder="1" applyProtection="1">
      <protection locked="0"/>
    </xf>
    <xf numFmtId="165" fontId="9" fillId="0" borderId="1" xfId="0" applyNumberFormat="1" applyFont="1" applyBorder="1" applyProtection="1">
      <protection locked="0"/>
    </xf>
    <xf numFmtId="0" fontId="9" fillId="0" borderId="16" xfId="0" applyFont="1" applyBorder="1" applyProtection="1">
      <protection locked="0"/>
    </xf>
    <xf numFmtId="164" fontId="9" fillId="0" borderId="37" xfId="0" applyNumberFormat="1" applyFont="1" applyBorder="1" applyProtection="1">
      <protection locked="0"/>
    </xf>
    <xf numFmtId="0" fontId="8" fillId="0" borderId="59" xfId="0" applyFont="1" applyBorder="1" applyAlignment="1" applyProtection="1">
      <alignment vertical="center" wrapText="1"/>
      <protection locked="0"/>
    </xf>
    <xf numFmtId="0" fontId="6" fillId="0" borderId="24" xfId="0" applyFont="1" applyBorder="1" applyAlignment="1" applyProtection="1">
      <alignment vertical="center" wrapText="1"/>
      <protection locked="0"/>
    </xf>
    <xf numFmtId="0" fontId="7" fillId="7" borderId="19" xfId="0" applyFont="1" applyFill="1" applyBorder="1"/>
    <xf numFmtId="164" fontId="9" fillId="7" borderId="16" xfId="0" applyNumberFormat="1" applyFont="1" applyFill="1" applyBorder="1" applyProtection="1">
      <protection locked="0"/>
    </xf>
    <xf numFmtId="164" fontId="9" fillId="7" borderId="34" xfId="0" applyNumberFormat="1" applyFont="1" applyFill="1" applyBorder="1"/>
    <xf numFmtId="164" fontId="9" fillId="7" borderId="37" xfId="0" applyNumberFormat="1" applyFont="1" applyFill="1" applyBorder="1"/>
    <xf numFmtId="0" fontId="9" fillId="7" borderId="11" xfId="0" applyFont="1" applyFill="1" applyBorder="1"/>
    <xf numFmtId="164" fontId="9" fillId="7" borderId="16" xfId="0" applyNumberFormat="1" applyFont="1" applyFill="1" applyBorder="1"/>
    <xf numFmtId="0" fontId="9" fillId="7" borderId="16" xfId="0" applyFont="1" applyFill="1" applyBorder="1"/>
    <xf numFmtId="164" fontId="9" fillId="7" borderId="12" xfId="0" applyNumberFormat="1" applyFont="1" applyFill="1" applyBorder="1"/>
    <xf numFmtId="164" fontId="9" fillId="3" borderId="1" xfId="0" applyNumberFormat="1" applyFont="1" applyFill="1" applyBorder="1"/>
    <xf numFmtId="164" fontId="9" fillId="3" borderId="35" xfId="0" applyNumberFormat="1" applyFont="1" applyFill="1" applyBorder="1"/>
    <xf numFmtId="164" fontId="9" fillId="3" borderId="36" xfId="0" applyNumberFormat="1" applyFont="1" applyFill="1" applyBorder="1"/>
    <xf numFmtId="0" fontId="9" fillId="3" borderId="6" xfId="0" applyFont="1" applyFill="1" applyBorder="1"/>
    <xf numFmtId="0" fontId="9" fillId="3" borderId="1" xfId="0" applyFont="1" applyFill="1" applyBorder="1"/>
    <xf numFmtId="0" fontId="9" fillId="3" borderId="16" xfId="0" applyFont="1" applyFill="1" applyBorder="1"/>
    <xf numFmtId="164" fontId="9" fillId="3" borderId="7" xfId="0" applyNumberFormat="1" applyFont="1" applyFill="1" applyBorder="1"/>
    <xf numFmtId="164" fontId="9" fillId="8" borderId="35" xfId="0" applyNumberFormat="1" applyFont="1" applyFill="1" applyBorder="1"/>
    <xf numFmtId="164" fontId="9" fillId="8" borderId="36" xfId="0" applyNumberFormat="1" applyFont="1" applyFill="1" applyBorder="1"/>
    <xf numFmtId="0" fontId="9" fillId="8" borderId="6" xfId="0" applyFont="1" applyFill="1" applyBorder="1"/>
    <xf numFmtId="0" fontId="9" fillId="8" borderId="16" xfId="0" applyFont="1" applyFill="1" applyBorder="1"/>
    <xf numFmtId="164" fontId="9" fillId="9" borderId="35" xfId="0" applyNumberFormat="1" applyFont="1" applyFill="1" applyBorder="1"/>
    <xf numFmtId="164" fontId="9" fillId="9" borderId="36" xfId="0" applyNumberFormat="1" applyFont="1" applyFill="1" applyBorder="1"/>
    <xf numFmtId="0" fontId="9" fillId="9" borderId="6" xfId="0" applyFont="1" applyFill="1" applyBorder="1"/>
    <xf numFmtId="0" fontId="9" fillId="9" borderId="1" xfId="0" applyFont="1" applyFill="1" applyBorder="1"/>
    <xf numFmtId="0" fontId="9" fillId="9" borderId="16" xfId="0" applyFont="1" applyFill="1" applyBorder="1"/>
    <xf numFmtId="2" fontId="7" fillId="4" borderId="19" xfId="0" applyNumberFormat="1" applyFont="1" applyFill="1" applyBorder="1"/>
    <xf numFmtId="0" fontId="9" fillId="4" borderId="26" xfId="0" applyFont="1" applyFill="1" applyBorder="1"/>
    <xf numFmtId="2" fontId="9" fillId="0" borderId="11" xfId="0" applyNumberFormat="1" applyFont="1" applyBorder="1"/>
    <xf numFmtId="2" fontId="9" fillId="0" borderId="6" xfId="0" applyNumberFormat="1" applyFont="1" applyBorder="1"/>
    <xf numFmtId="0" fontId="9" fillId="0" borderId="1" xfId="0" applyFont="1" applyBorder="1"/>
    <xf numFmtId="2" fontId="9" fillId="0" borderId="32" xfId="0" applyNumberFormat="1" applyFont="1" applyBorder="1"/>
    <xf numFmtId="0" fontId="9" fillId="0" borderId="33" xfId="0" applyFont="1" applyBorder="1" applyProtection="1">
      <protection locked="0"/>
    </xf>
    <xf numFmtId="165" fontId="9" fillId="0" borderId="33" xfId="0" applyNumberFormat="1" applyFont="1" applyBorder="1" applyProtection="1">
      <protection locked="0"/>
    </xf>
    <xf numFmtId="0" fontId="9" fillId="0" borderId="33" xfId="0" applyFont="1" applyBorder="1"/>
    <xf numFmtId="2" fontId="7" fillId="4" borderId="21" xfId="0" applyNumberFormat="1" applyFont="1" applyFill="1" applyBorder="1"/>
    <xf numFmtId="0" fontId="7" fillId="4" borderId="2" xfId="0" applyFont="1" applyFill="1" applyBorder="1"/>
    <xf numFmtId="165" fontId="7" fillId="4" borderId="2" xfId="0" applyNumberFormat="1" applyFont="1" applyFill="1" applyBorder="1"/>
    <xf numFmtId="164" fontId="7" fillId="4" borderId="2" xfId="0" applyNumberFormat="1" applyFont="1" applyFill="1" applyBorder="1"/>
    <xf numFmtId="0" fontId="7" fillId="4" borderId="39" xfId="0" applyFont="1" applyFill="1" applyBorder="1"/>
    <xf numFmtId="164" fontId="7" fillId="4" borderId="22" xfId="0" applyNumberFormat="1" applyFont="1" applyFill="1" applyBorder="1"/>
    <xf numFmtId="2" fontId="7" fillId="5" borderId="19" xfId="0" applyNumberFormat="1" applyFont="1" applyFill="1" applyBorder="1"/>
    <xf numFmtId="0" fontId="9" fillId="5" borderId="0" xfId="0" applyFont="1" applyFill="1"/>
    <xf numFmtId="0" fontId="9" fillId="5" borderId="26" xfId="0" applyFont="1" applyFill="1" applyBorder="1"/>
    <xf numFmtId="0" fontId="9" fillId="5" borderId="20" xfId="0" applyFont="1" applyFill="1" applyBorder="1"/>
    <xf numFmtId="0" fontId="9" fillId="0" borderId="11" xfId="0" applyFont="1" applyBorder="1"/>
    <xf numFmtId="0" fontId="7" fillId="5" borderId="21" xfId="0" applyFont="1" applyFill="1" applyBorder="1"/>
    <xf numFmtId="0" fontId="7" fillId="5" borderId="2" xfId="0" applyFont="1" applyFill="1" applyBorder="1"/>
    <xf numFmtId="165" fontId="7" fillId="5" borderId="2" xfId="0" applyNumberFormat="1" applyFont="1" applyFill="1" applyBorder="1"/>
    <xf numFmtId="165" fontId="7" fillId="5" borderId="2" xfId="0" applyNumberFormat="1" applyFont="1" applyFill="1" applyBorder="1" applyProtection="1">
      <protection locked="0"/>
    </xf>
    <xf numFmtId="0" fontId="7" fillId="5" borderId="2" xfId="0" applyFont="1" applyFill="1" applyBorder="1" applyProtection="1">
      <protection locked="0"/>
    </xf>
    <xf numFmtId="164" fontId="7" fillId="5" borderId="2" xfId="0" applyNumberFormat="1" applyFont="1" applyFill="1" applyBorder="1"/>
    <xf numFmtId="0" fontId="7" fillId="5" borderId="39" xfId="0" applyFont="1" applyFill="1" applyBorder="1"/>
    <xf numFmtId="164" fontId="7" fillId="5" borderId="22" xfId="0" applyNumberFormat="1" applyFont="1" applyFill="1" applyBorder="1"/>
    <xf numFmtId="0" fontId="7" fillId="6" borderId="19" xfId="0" applyFont="1" applyFill="1" applyBorder="1"/>
    <xf numFmtId="0" fontId="9" fillId="6" borderId="0" xfId="0" applyFont="1" applyFill="1"/>
    <xf numFmtId="0" fontId="9" fillId="6" borderId="26" xfId="0" applyFont="1" applyFill="1" applyBorder="1"/>
    <xf numFmtId="0" fontId="9" fillId="6" borderId="20" xfId="0" applyFont="1" applyFill="1" applyBorder="1"/>
    <xf numFmtId="14" fontId="9" fillId="0" borderId="16" xfId="0" applyNumberFormat="1" applyFont="1" applyBorder="1" applyProtection="1">
      <protection locked="0"/>
    </xf>
    <xf numFmtId="0" fontId="7" fillId="6" borderId="21" xfId="0" applyFont="1" applyFill="1" applyBorder="1"/>
    <xf numFmtId="0" fontId="7" fillId="6" borderId="2" xfId="0" applyFont="1" applyFill="1" applyBorder="1"/>
    <xf numFmtId="165" fontId="7" fillId="6" borderId="2" xfId="0" applyNumberFormat="1" applyFont="1" applyFill="1" applyBorder="1"/>
    <xf numFmtId="164" fontId="7" fillId="6" borderId="2" xfId="0" applyNumberFormat="1" applyFont="1" applyFill="1" applyBorder="1"/>
    <xf numFmtId="0" fontId="7" fillId="6" borderId="39" xfId="0" applyFont="1" applyFill="1" applyBorder="1"/>
    <xf numFmtId="164" fontId="7" fillId="6" borderId="22" xfId="0" applyNumberFormat="1" applyFont="1" applyFill="1" applyBorder="1"/>
    <xf numFmtId="0" fontId="7" fillId="0" borderId="23" xfId="0" applyFont="1" applyBorder="1"/>
    <xf numFmtId="0" fontId="7" fillId="0" borderId="18" xfId="0" applyFont="1" applyBorder="1"/>
    <xf numFmtId="164" fontId="7" fillId="0" borderId="18" xfId="0" applyNumberFormat="1" applyFont="1" applyBorder="1"/>
    <xf numFmtId="164" fontId="7" fillId="0" borderId="23" xfId="0" applyNumberFormat="1" applyFont="1" applyBorder="1"/>
    <xf numFmtId="164" fontId="7" fillId="0" borderId="24" xfId="0" applyNumberFormat="1" applyFont="1" applyBorder="1"/>
    <xf numFmtId="0" fontId="9" fillId="0" borderId="25" xfId="0" applyFont="1" applyBorder="1" applyProtection="1">
      <protection locked="0"/>
    </xf>
    <xf numFmtId="166" fontId="9" fillId="0" borderId="1" xfId="0" applyNumberFormat="1" applyFont="1" applyBorder="1" applyProtection="1">
      <protection locked="0"/>
    </xf>
    <xf numFmtId="0" fontId="9" fillId="0" borderId="17" xfId="0" applyFont="1" applyBorder="1"/>
    <xf numFmtId="164" fontId="9" fillId="0" borderId="1" xfId="0" applyNumberFormat="1" applyFont="1" applyBorder="1" applyProtection="1">
      <protection locked="0"/>
    </xf>
    <xf numFmtId="0" fontId="23" fillId="0" borderId="57" xfId="0" applyFont="1" applyBorder="1" applyAlignment="1">
      <alignment vertical="top" wrapText="1"/>
    </xf>
    <xf numFmtId="0" fontId="23" fillId="0" borderId="58" xfId="0" applyFont="1" applyBorder="1" applyAlignment="1">
      <alignment vertical="top" wrapText="1"/>
    </xf>
    <xf numFmtId="0" fontId="6" fillId="0" borderId="3" xfId="0" applyFont="1" applyBorder="1" applyAlignment="1">
      <alignment vertical="center"/>
    </xf>
    <xf numFmtId="0" fontId="13" fillId="0" borderId="5" xfId="0" applyFont="1" applyBorder="1" applyAlignment="1">
      <alignment horizontal="right" vertical="center"/>
    </xf>
    <xf numFmtId="0" fontId="13" fillId="0" borderId="7" xfId="0" applyFont="1" applyBorder="1" applyAlignment="1">
      <alignment horizontal="right" vertical="center"/>
    </xf>
    <xf numFmtId="0" fontId="13" fillId="0" borderId="10" xfId="0" applyFont="1" applyBorder="1" applyAlignment="1">
      <alignment horizontal="right" vertical="center"/>
    </xf>
    <xf numFmtId="0" fontId="23" fillId="0" borderId="61" xfId="0" applyFont="1" applyBorder="1" applyAlignment="1">
      <alignment vertical="top" wrapText="1"/>
    </xf>
    <xf numFmtId="0" fontId="19" fillId="11" borderId="19" xfId="0" applyFont="1" applyFill="1" applyBorder="1" applyAlignment="1">
      <alignment vertical="center" wrapText="1"/>
    </xf>
    <xf numFmtId="0" fontId="6" fillId="0" borderId="6" xfId="0" applyFont="1" applyBorder="1" applyAlignment="1">
      <alignment horizontal="left" vertical="center"/>
    </xf>
    <xf numFmtId="0" fontId="6" fillId="0" borderId="7" xfId="0" applyFont="1" applyBorder="1" applyAlignment="1">
      <alignment horizontal="left" vertical="center" wrapText="1"/>
    </xf>
    <xf numFmtId="0" fontId="13" fillId="0" borderId="40" xfId="0" applyFont="1" applyBorder="1" applyAlignment="1">
      <alignment horizontal="left" vertical="top"/>
    </xf>
    <xf numFmtId="0" fontId="13" fillId="0" borderId="41" xfId="0" applyFont="1" applyBorder="1" applyAlignment="1">
      <alignment horizontal="left" vertical="top"/>
    </xf>
    <xf numFmtId="0" fontId="13" fillId="0" borderId="52" xfId="0" applyFont="1" applyBorder="1" applyAlignment="1">
      <alignment horizontal="left" vertical="top"/>
    </xf>
    <xf numFmtId="0" fontId="13" fillId="0" borderId="19" xfId="0" applyFont="1" applyBorder="1" applyAlignment="1">
      <alignment horizontal="left" vertical="top"/>
    </xf>
    <xf numFmtId="0" fontId="13" fillId="0" borderId="0" xfId="0" applyFont="1" applyAlignment="1">
      <alignment horizontal="left" vertical="top"/>
    </xf>
    <xf numFmtId="0" fontId="13" fillId="0" borderId="46" xfId="0" applyFont="1" applyBorder="1" applyAlignment="1">
      <alignment horizontal="left" vertical="top"/>
    </xf>
    <xf numFmtId="0" fontId="13" fillId="0" borderId="23" xfId="0" applyFont="1" applyBorder="1" applyAlignment="1">
      <alignment horizontal="left" vertical="top"/>
    </xf>
    <xf numFmtId="0" fontId="13" fillId="0" borderId="18" xfId="0" applyFont="1" applyBorder="1" applyAlignment="1">
      <alignment horizontal="left" vertical="top"/>
    </xf>
    <xf numFmtId="0" fontId="13" fillId="0" borderId="53" xfId="0" applyFont="1" applyBorder="1" applyAlignment="1">
      <alignment horizontal="left" vertical="top"/>
    </xf>
    <xf numFmtId="0" fontId="15" fillId="0" borderId="45" xfId="0" applyFont="1" applyBorder="1" applyAlignment="1">
      <alignment horizontal="center"/>
    </xf>
    <xf numFmtId="0" fontId="15" fillId="0" borderId="0" xfId="0" applyFont="1" applyAlignment="1">
      <alignment horizontal="center"/>
    </xf>
    <xf numFmtId="0" fontId="15" fillId="0" borderId="46" xfId="0" applyFont="1" applyBorder="1" applyAlignment="1">
      <alignment horizontal="center"/>
    </xf>
    <xf numFmtId="0" fontId="4" fillId="10" borderId="42" xfId="0" applyFont="1" applyFill="1" applyBorder="1" applyAlignment="1">
      <alignment horizontal="center" vertical="center"/>
    </xf>
    <xf numFmtId="0" fontId="14" fillId="10" borderId="43" xfId="0" applyFont="1" applyFill="1" applyBorder="1" applyAlignment="1">
      <alignment horizontal="center" vertical="center"/>
    </xf>
    <xf numFmtId="0" fontId="14" fillId="10" borderId="44" xfId="0" applyFont="1" applyFill="1" applyBorder="1" applyAlignment="1">
      <alignment horizontal="center" vertical="center"/>
    </xf>
    <xf numFmtId="0" fontId="13" fillId="0" borderId="0" xfId="0" applyFont="1" applyAlignment="1">
      <alignment horizontal="center"/>
    </xf>
    <xf numFmtId="0" fontId="13" fillId="0" borderId="55" xfId="0" applyFont="1" applyBorder="1" applyAlignment="1">
      <alignment horizontal="center"/>
    </xf>
    <xf numFmtId="0" fontId="6" fillId="0" borderId="65" xfId="0" applyFont="1" applyBorder="1" applyAlignment="1">
      <alignment horizontal="left" vertical="center" wrapText="1"/>
    </xf>
    <xf numFmtId="0" fontId="6" fillId="0" borderId="66" xfId="0" applyFont="1" applyBorder="1" applyAlignment="1">
      <alignment horizontal="left" vertical="center" wrapText="1"/>
    </xf>
    <xf numFmtId="0" fontId="13" fillId="0" borderId="67" xfId="0" applyFont="1" applyBorder="1" applyAlignment="1">
      <alignment horizontal="right" vertical="center"/>
    </xf>
    <xf numFmtId="0" fontId="13" fillId="0" borderId="12" xfId="0" applyFont="1" applyBorder="1" applyAlignment="1">
      <alignment horizontal="right" vertical="center"/>
    </xf>
    <xf numFmtId="14" fontId="7" fillId="0" borderId="1" xfId="0" applyNumberFormat="1" applyFont="1" applyBorder="1" applyAlignment="1">
      <alignment horizontal="left" vertical="center"/>
    </xf>
    <xf numFmtId="0" fontId="5" fillId="2" borderId="29" xfId="0" applyFont="1" applyFill="1" applyBorder="1" applyAlignment="1">
      <alignment horizontal="center" vertical="center"/>
    </xf>
    <xf numFmtId="0" fontId="5" fillId="2" borderId="30" xfId="0" applyFont="1" applyFill="1" applyBorder="1" applyAlignment="1">
      <alignment horizontal="center" vertical="center"/>
    </xf>
    <xf numFmtId="0" fontId="14" fillId="10" borderId="29" xfId="0" applyFont="1" applyFill="1" applyBorder="1" applyAlignment="1">
      <alignment horizontal="center" vertical="center"/>
    </xf>
    <xf numFmtId="0" fontId="4" fillId="10" borderId="30" xfId="0" applyFont="1" applyFill="1" applyBorder="1" applyAlignment="1">
      <alignment horizontal="center" vertical="center"/>
    </xf>
    <xf numFmtId="0" fontId="4" fillId="10" borderId="31" xfId="0" applyFont="1" applyFill="1" applyBorder="1" applyAlignment="1">
      <alignment horizontal="center" vertical="center"/>
    </xf>
    <xf numFmtId="164" fontId="8" fillId="0" borderId="18" xfId="0" applyNumberFormat="1" applyFont="1" applyBorder="1" applyAlignment="1">
      <alignment horizontal="center"/>
    </xf>
    <xf numFmtId="14" fontId="9" fillId="0" borderId="1" xfId="0" applyNumberFormat="1" applyFont="1" applyBorder="1" applyAlignment="1" applyProtection="1">
      <alignment horizontal="left" vertical="center"/>
      <protection locked="0"/>
    </xf>
    <xf numFmtId="0" fontId="9" fillId="0" borderId="1" xfId="0" applyFont="1" applyBorder="1" applyAlignment="1" applyProtection="1">
      <alignment horizontal="left" vertical="center"/>
      <protection locked="0"/>
    </xf>
    <xf numFmtId="0" fontId="10" fillId="3" borderId="35" xfId="0" applyFont="1" applyFill="1" applyBorder="1" applyAlignment="1">
      <alignment horizontal="center"/>
    </xf>
    <xf numFmtId="0" fontId="10" fillId="3" borderId="36" xfId="0" applyFont="1" applyFill="1" applyBorder="1" applyAlignment="1">
      <alignment horizontal="center"/>
    </xf>
    <xf numFmtId="0" fontId="10" fillId="3" borderId="17" xfId="0" applyFont="1" applyFill="1" applyBorder="1" applyAlignment="1">
      <alignment horizontal="center"/>
    </xf>
    <xf numFmtId="0" fontId="10" fillId="8" borderId="35" xfId="0" applyFont="1" applyFill="1" applyBorder="1" applyAlignment="1">
      <alignment horizontal="center"/>
    </xf>
    <xf numFmtId="0" fontId="10" fillId="8" borderId="36" xfId="0" applyFont="1" applyFill="1" applyBorder="1" applyAlignment="1">
      <alignment horizontal="center"/>
    </xf>
    <xf numFmtId="0" fontId="10" fillId="8" borderId="17" xfId="0" applyFont="1" applyFill="1" applyBorder="1" applyAlignment="1">
      <alignment horizontal="center"/>
    </xf>
    <xf numFmtId="0" fontId="10" fillId="9" borderId="35" xfId="0" applyFont="1" applyFill="1" applyBorder="1" applyAlignment="1">
      <alignment horizontal="center"/>
    </xf>
    <xf numFmtId="0" fontId="10" fillId="9" borderId="36" xfId="0" applyFont="1" applyFill="1" applyBorder="1" applyAlignment="1">
      <alignment horizontal="center"/>
    </xf>
    <xf numFmtId="0" fontId="10" fillId="9" borderId="17" xfId="0" applyFont="1" applyFill="1" applyBorder="1" applyAlignment="1">
      <alignment horizontal="center"/>
    </xf>
    <xf numFmtId="0" fontId="10" fillId="7" borderId="34" xfId="0" applyFont="1" applyFill="1" applyBorder="1" applyAlignment="1">
      <alignment horizontal="center"/>
    </xf>
    <xf numFmtId="0" fontId="9" fillId="7" borderId="37" xfId="0" applyFont="1" applyFill="1" applyBorder="1" applyAlignment="1">
      <alignment horizontal="center"/>
    </xf>
    <xf numFmtId="0" fontId="9" fillId="7" borderId="15" xfId="0" applyFont="1" applyFill="1" applyBorder="1" applyAlignment="1">
      <alignment horizontal="center"/>
    </xf>
    <xf numFmtId="0" fontId="9" fillId="0" borderId="35" xfId="0" applyFont="1" applyBorder="1" applyAlignment="1" applyProtection="1">
      <alignment horizontal="left" vertical="center"/>
      <protection locked="0"/>
    </xf>
    <xf numFmtId="0" fontId="9" fillId="0" borderId="36" xfId="0" applyFont="1" applyBorder="1" applyAlignment="1" applyProtection="1">
      <alignment horizontal="left" vertical="center"/>
      <protection locked="0"/>
    </xf>
    <xf numFmtId="0" fontId="9" fillId="0" borderId="17" xfId="0" applyFont="1" applyBorder="1" applyAlignment="1" applyProtection="1">
      <alignment horizontal="left" vertical="center"/>
      <protection locked="0"/>
    </xf>
    <xf numFmtId="0" fontId="4" fillId="10" borderId="0" xfId="0" applyFont="1" applyFill="1" applyAlignment="1">
      <alignment horizontal="center" vertical="center"/>
    </xf>
    <xf numFmtId="0" fontId="9" fillId="0" borderId="1" xfId="0" applyFont="1" applyBorder="1" applyAlignment="1" applyProtection="1">
      <alignment horizontal="right" vertical="center"/>
      <protection locked="0"/>
    </xf>
    <xf numFmtId="0" fontId="6" fillId="0" borderId="60" xfId="0" applyFont="1" applyBorder="1" applyAlignment="1" applyProtection="1">
      <alignment horizontal="left" vertical="top"/>
      <protection locked="0"/>
    </xf>
    <xf numFmtId="0" fontId="6" fillId="0" borderId="61" xfId="0" applyFont="1" applyBorder="1" applyAlignment="1" applyProtection="1">
      <alignment horizontal="left" vertical="top"/>
      <protection locked="0"/>
    </xf>
    <xf numFmtId="0" fontId="6" fillId="0" borderId="58" xfId="0" applyFont="1" applyBorder="1" applyAlignment="1" applyProtection="1">
      <alignment horizontal="left" vertical="top"/>
      <protection locked="0"/>
    </xf>
    <xf numFmtId="0" fontId="9" fillId="12" borderId="60" xfId="0" applyFont="1" applyFill="1" applyBorder="1" applyAlignment="1">
      <alignment horizontal="left" vertical="center" wrapText="1"/>
    </xf>
    <xf numFmtId="0" fontId="9" fillId="12" borderId="61" xfId="0" applyFont="1" applyFill="1" applyBorder="1" applyAlignment="1">
      <alignment horizontal="left" vertical="center" wrapText="1"/>
    </xf>
    <xf numFmtId="0" fontId="9" fillId="12" borderId="58" xfId="0" applyFont="1" applyFill="1" applyBorder="1" applyAlignment="1">
      <alignment horizontal="left" vertical="center" wrapText="1"/>
    </xf>
    <xf numFmtId="0" fontId="10" fillId="12" borderId="60" xfId="0" applyFont="1" applyFill="1" applyBorder="1" applyAlignment="1" applyProtection="1">
      <alignment horizontal="left" vertical="top" wrapText="1"/>
      <protection locked="0"/>
    </xf>
    <xf numFmtId="0" fontId="9" fillId="12" borderId="61" xfId="0" applyFont="1" applyFill="1" applyBorder="1" applyAlignment="1" applyProtection="1">
      <alignment horizontal="left" vertical="top" wrapText="1"/>
      <protection locked="0"/>
    </xf>
    <xf numFmtId="0" fontId="9" fillId="12" borderId="58" xfId="0" applyFont="1" applyFill="1" applyBorder="1" applyAlignment="1" applyProtection="1">
      <alignment horizontal="left" vertical="top" wrapText="1"/>
      <protection locked="0"/>
    </xf>
    <xf numFmtId="0" fontId="4" fillId="10" borderId="0" xfId="0" applyFont="1" applyFill="1" applyAlignment="1">
      <alignment horizontal="center"/>
    </xf>
    <xf numFmtId="0" fontId="6" fillId="0" borderId="60" xfId="0" applyFont="1" applyBorder="1" applyAlignment="1" applyProtection="1">
      <alignment horizontal="left" vertical="top" wrapText="1"/>
      <protection locked="0"/>
    </xf>
    <xf numFmtId="0" fontId="6" fillId="0" borderId="61" xfId="0" applyFont="1" applyBorder="1" applyAlignment="1" applyProtection="1">
      <alignment horizontal="left" vertical="top" wrapText="1"/>
      <protection locked="0"/>
    </xf>
    <xf numFmtId="0" fontId="6" fillId="0" borderId="58" xfId="0" applyFont="1" applyBorder="1" applyAlignment="1" applyProtection="1">
      <alignment horizontal="left" vertical="top" wrapText="1"/>
      <protection locked="0"/>
    </xf>
    <xf numFmtId="0" fontId="6" fillId="0" borderId="23" xfId="0" applyFont="1" applyBorder="1" applyAlignment="1" applyProtection="1">
      <alignment horizontal="left" vertical="top"/>
      <protection locked="0"/>
    </xf>
    <xf numFmtId="0" fontId="6" fillId="0" borderId="18" xfId="0" applyFont="1" applyBorder="1" applyAlignment="1" applyProtection="1">
      <alignment horizontal="left" vertical="top"/>
      <protection locked="0"/>
    </xf>
    <xf numFmtId="0" fontId="6" fillId="0" borderId="24" xfId="0" applyFont="1" applyBorder="1" applyAlignment="1" applyProtection="1">
      <alignment horizontal="left" vertical="top"/>
      <protection locked="0"/>
    </xf>
    <xf numFmtId="0" fontId="7" fillId="5" borderId="62" xfId="0" applyFont="1" applyFill="1" applyBorder="1" applyAlignment="1">
      <alignment vertical="center"/>
    </xf>
    <xf numFmtId="0" fontId="7" fillId="5" borderId="63" xfId="0" applyFont="1" applyFill="1" applyBorder="1" applyAlignment="1">
      <alignment vertical="center"/>
    </xf>
    <xf numFmtId="0" fontId="7" fillId="5" borderId="59" xfId="0" applyFont="1" applyFill="1" applyBorder="1" applyAlignment="1">
      <alignment vertical="center"/>
    </xf>
    <xf numFmtId="0" fontId="20" fillId="10" borderId="0" xfId="0" applyFont="1" applyFill="1" applyAlignment="1">
      <alignment horizontal="center"/>
    </xf>
    <xf numFmtId="0" fontId="6" fillId="0" borderId="24" xfId="0" applyFont="1" applyBorder="1" applyAlignment="1" applyProtection="1">
      <alignment horizontal="left" vertical="top" wrapText="1"/>
      <protection locked="0"/>
    </xf>
    <xf numFmtId="0" fontId="8" fillId="0" borderId="59" xfId="0" applyFont="1" applyBorder="1" applyAlignment="1" applyProtection="1">
      <alignment horizontal="left" vertical="top" wrapText="1"/>
      <protection locked="0"/>
    </xf>
    <xf numFmtId="0" fontId="0" fillId="0" borderId="62" xfId="0" applyBorder="1" applyAlignment="1" applyProtection="1">
      <alignment horizontal="left" vertical="top"/>
      <protection locked="0"/>
    </xf>
    <xf numFmtId="0" fontId="0" fillId="0" borderId="57" xfId="0" applyBorder="1" applyAlignment="1" applyProtection="1">
      <alignment horizontal="left" vertical="top"/>
      <protection locked="0"/>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003399"/>
      <color rgb="FF9FAEE5"/>
      <color rgb="FF18BAA8"/>
      <color rgb="FFFFCC00"/>
      <color rgb="FF0033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465092</xdr:colOff>
      <xdr:row>8</xdr:row>
      <xdr:rowOff>679021</xdr:rowOff>
    </xdr:to>
    <xdr:pic>
      <xdr:nvPicPr>
        <xdr:cNvPr id="2" name="Slika 1">
          <a:extLst>
            <a:ext uri="{FF2B5EF4-FFF2-40B4-BE49-F238E27FC236}">
              <a16:creationId xmlns:a16="http://schemas.microsoft.com/office/drawing/2014/main" id="{CBB9AE41-CC25-4D6F-9B90-4762DE1218F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682107" cy="2379914"/>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35719</xdr:colOff>
      <xdr:row>0</xdr:row>
      <xdr:rowOff>11907</xdr:rowOff>
    </xdr:from>
    <xdr:to>
      <xdr:col>3</xdr:col>
      <xdr:colOff>1702594</xdr:colOff>
      <xdr:row>7</xdr:row>
      <xdr:rowOff>177102</xdr:rowOff>
    </xdr:to>
    <xdr:pic>
      <xdr:nvPicPr>
        <xdr:cNvPr id="3" name="Slika 1">
          <a:extLst>
            <a:ext uri="{FF2B5EF4-FFF2-40B4-BE49-F238E27FC236}">
              <a16:creationId xmlns:a16="http://schemas.microsoft.com/office/drawing/2014/main" id="{029E3DC6-F14C-44C4-9AD7-928B0B11AD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19" y="11907"/>
          <a:ext cx="10858500" cy="149869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11906</xdr:colOff>
      <xdr:row>0</xdr:row>
      <xdr:rowOff>0</xdr:rowOff>
    </xdr:from>
    <xdr:to>
      <xdr:col>9</xdr:col>
      <xdr:colOff>523875</xdr:colOff>
      <xdr:row>7</xdr:row>
      <xdr:rowOff>294668</xdr:rowOff>
    </xdr:to>
    <xdr:pic>
      <xdr:nvPicPr>
        <xdr:cNvPr id="3" name="Slika 1">
          <a:extLst>
            <a:ext uri="{FF2B5EF4-FFF2-40B4-BE49-F238E27FC236}">
              <a16:creationId xmlns:a16="http://schemas.microsoft.com/office/drawing/2014/main" id="{5AF1AA9A-4E25-427B-8E81-92B4F554D28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06" y="0"/>
          <a:ext cx="15132844" cy="1794856"/>
        </a:xfrm>
        <a:prstGeom prst="rect">
          <a:avLst/>
        </a:prstGeom>
        <a:noFill/>
        <a:ln>
          <a:noFill/>
        </a:ln>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hyperlink" Target="https://commission.europa.eu/funding-tenders/procedures-guidelines-tenders/information-contractors-and-beneficiaries/exchange-rate-inforeuro_e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3A2F7-C46C-4085-BE0C-0F767ABE919B}">
  <dimension ref="A1:X96"/>
  <sheetViews>
    <sheetView tabSelected="1" topLeftCell="A6" zoomScale="60" zoomScaleNormal="60" workbookViewId="0">
      <selection activeCell="B15" sqref="B15:G15"/>
    </sheetView>
  </sheetViews>
  <sheetFormatPr defaultRowHeight="14.4" x14ac:dyDescent="0.3"/>
  <cols>
    <col min="1" max="1" width="48.33203125" customWidth="1"/>
    <col min="2" max="2" width="29.88671875" customWidth="1"/>
    <col min="3" max="3" width="24.109375" customWidth="1"/>
    <col min="4" max="4" width="25" bestFit="1" customWidth="1"/>
    <col min="5" max="5" width="17.6640625" bestFit="1" customWidth="1"/>
    <col min="6" max="6" width="15.109375" bestFit="1" customWidth="1"/>
    <col min="7" max="7" width="17.5546875" customWidth="1"/>
    <col min="8" max="8" width="19" bestFit="1" customWidth="1"/>
    <col min="9" max="9" width="16.6640625" bestFit="1" customWidth="1"/>
    <col min="10" max="10" width="18.88671875" bestFit="1" customWidth="1"/>
    <col min="11" max="11" width="16.44140625" customWidth="1"/>
    <col min="12" max="12" width="20.88671875" customWidth="1"/>
    <col min="13" max="13" width="28.44140625" bestFit="1" customWidth="1"/>
    <col min="14" max="16" width="28.44140625" customWidth="1"/>
    <col min="17" max="17" width="29" customWidth="1"/>
    <col min="18" max="18" width="33.33203125" bestFit="1" customWidth="1"/>
    <col min="19" max="21" width="16.44140625" customWidth="1"/>
    <col min="22" max="22" width="15.44140625" customWidth="1"/>
    <col min="23" max="23" width="16.5546875" customWidth="1"/>
    <col min="24" max="24" width="16.109375" customWidth="1"/>
  </cols>
  <sheetData>
    <row r="1" spans="1:24" ht="28.5" customHeight="1" x14ac:dyDescent="0.3"/>
    <row r="9" spans="1:24" ht="58.5" customHeight="1" x14ac:dyDescent="0.3"/>
    <row r="10" spans="1:24" ht="58.5" customHeight="1" x14ac:dyDescent="0.3">
      <c r="A10" s="296" t="s">
        <v>113</v>
      </c>
      <c r="B10" s="296"/>
      <c r="C10" s="296"/>
      <c r="D10" s="296"/>
      <c r="E10" s="296"/>
      <c r="F10" s="296"/>
      <c r="G10" s="296"/>
      <c r="H10" s="296"/>
      <c r="I10" s="296"/>
      <c r="J10" s="296"/>
      <c r="K10" s="296"/>
      <c r="L10" s="296"/>
      <c r="M10" s="296"/>
      <c r="N10" s="296"/>
      <c r="O10" s="296"/>
      <c r="P10" s="296"/>
      <c r="Q10" s="296"/>
      <c r="R10" s="296"/>
      <c r="S10" s="296"/>
      <c r="T10" s="296"/>
      <c r="U10" s="296"/>
      <c r="V10" s="296"/>
      <c r="W10" s="296"/>
      <c r="X10" s="296"/>
    </row>
    <row r="11" spans="1:24" ht="58.5" customHeight="1" x14ac:dyDescent="0.3"/>
    <row r="12" spans="1:24" ht="19.95" customHeight="1" x14ac:dyDescent="0.4">
      <c r="A12" s="5" t="s">
        <v>126</v>
      </c>
      <c r="B12" s="297" t="s">
        <v>140</v>
      </c>
      <c r="C12" s="297"/>
      <c r="D12" s="297"/>
      <c r="E12" s="297"/>
      <c r="F12" s="297"/>
      <c r="G12" s="297"/>
    </row>
    <row r="13" spans="1:24" ht="17.399999999999999" x14ac:dyDescent="0.4">
      <c r="A13" s="5" t="s">
        <v>98</v>
      </c>
      <c r="B13" s="280"/>
      <c r="C13" s="280"/>
      <c r="D13" s="280"/>
      <c r="E13" s="280"/>
      <c r="F13" s="280"/>
      <c r="G13" s="280"/>
    </row>
    <row r="14" spans="1:24" ht="17.399999999999999" x14ac:dyDescent="0.4">
      <c r="A14" s="5" t="s">
        <v>163</v>
      </c>
      <c r="B14" s="280"/>
      <c r="C14" s="280"/>
      <c r="D14" s="280"/>
      <c r="E14" s="280"/>
      <c r="F14" s="280"/>
      <c r="G14" s="280"/>
    </row>
    <row r="15" spans="1:24" ht="17.399999999999999" x14ac:dyDescent="0.4">
      <c r="A15" s="5" t="s">
        <v>124</v>
      </c>
      <c r="B15" s="293"/>
      <c r="C15" s="294"/>
      <c r="D15" s="294"/>
      <c r="E15" s="294"/>
      <c r="F15" s="294"/>
      <c r="G15" s="295"/>
    </row>
    <row r="16" spans="1:24" ht="17.399999999999999" x14ac:dyDescent="0.4">
      <c r="A16" s="5" t="s">
        <v>87</v>
      </c>
      <c r="B16" s="280"/>
      <c r="C16" s="280"/>
      <c r="D16" s="280"/>
      <c r="E16" s="280"/>
      <c r="F16" s="280"/>
      <c r="G16" s="280"/>
    </row>
    <row r="17" spans="1:24" ht="17.399999999999999" x14ac:dyDescent="0.4">
      <c r="A17" s="5" t="s">
        <v>149</v>
      </c>
      <c r="B17" s="293"/>
      <c r="C17" s="294"/>
      <c r="D17" s="294"/>
      <c r="E17" s="294"/>
      <c r="F17" s="294"/>
      <c r="G17" s="295"/>
    </row>
    <row r="18" spans="1:24" ht="17.399999999999999" x14ac:dyDescent="0.4">
      <c r="A18" s="5" t="s">
        <v>150</v>
      </c>
      <c r="B18" s="293"/>
      <c r="C18" s="294"/>
      <c r="D18" s="294"/>
      <c r="E18" s="294"/>
      <c r="F18" s="294"/>
      <c r="G18" s="295"/>
    </row>
    <row r="19" spans="1:24" ht="17.399999999999999" x14ac:dyDescent="0.4">
      <c r="A19" s="5" t="s">
        <v>97</v>
      </c>
      <c r="B19" s="293"/>
      <c r="C19" s="294"/>
      <c r="D19" s="294"/>
      <c r="E19" s="294"/>
      <c r="F19" s="294"/>
      <c r="G19" s="295"/>
    </row>
    <row r="20" spans="1:24" ht="17.399999999999999" x14ac:dyDescent="0.4">
      <c r="A20" s="5" t="s">
        <v>164</v>
      </c>
      <c r="B20" s="293"/>
      <c r="C20" s="294"/>
      <c r="D20" s="294"/>
      <c r="E20" s="294"/>
      <c r="F20" s="294"/>
      <c r="G20" s="295"/>
    </row>
    <row r="21" spans="1:24" ht="17.399999999999999" x14ac:dyDescent="0.4">
      <c r="A21" s="5" t="s">
        <v>99</v>
      </c>
      <c r="B21" s="280"/>
      <c r="C21" s="280"/>
      <c r="D21" s="280"/>
      <c r="E21" s="280"/>
      <c r="F21" s="280"/>
      <c r="G21" s="280"/>
    </row>
    <row r="22" spans="1:24" ht="17.399999999999999" x14ac:dyDescent="0.4">
      <c r="A22" s="5" t="s">
        <v>100</v>
      </c>
      <c r="B22" s="279"/>
      <c r="C22" s="280"/>
      <c r="D22" s="280"/>
      <c r="E22" s="280"/>
      <c r="F22" s="280"/>
      <c r="G22" s="280"/>
    </row>
    <row r="23" spans="1:24" ht="17.399999999999999" x14ac:dyDescent="0.4">
      <c r="A23" s="5" t="s">
        <v>36</v>
      </c>
      <c r="B23" s="272"/>
      <c r="C23" s="272"/>
      <c r="D23" s="272"/>
      <c r="E23" s="272"/>
      <c r="F23" s="272"/>
      <c r="G23" s="272"/>
    </row>
    <row r="24" spans="1:24" x14ac:dyDescent="0.3">
      <c r="A24" s="3"/>
      <c r="B24" s="4"/>
      <c r="C24" s="4"/>
      <c r="D24" s="4"/>
      <c r="E24" s="4"/>
      <c r="F24" s="4"/>
      <c r="G24" s="4"/>
    </row>
    <row r="25" spans="1:24" ht="15" thickBot="1" x14ac:dyDescent="0.35"/>
    <row r="26" spans="1:24" s="6" customFormat="1" ht="27" customHeight="1" x14ac:dyDescent="0.35">
      <c r="A26" s="273" t="s">
        <v>141</v>
      </c>
      <c r="B26" s="274"/>
      <c r="C26" s="274"/>
      <c r="D26" s="274"/>
      <c r="E26" s="274"/>
      <c r="F26" s="274"/>
      <c r="G26" s="274"/>
      <c r="H26" s="274"/>
      <c r="I26" s="274"/>
      <c r="J26" s="274"/>
      <c r="K26" s="274"/>
      <c r="L26" s="274"/>
      <c r="M26" s="274"/>
      <c r="N26" s="274"/>
      <c r="O26" s="274"/>
      <c r="P26" s="105"/>
      <c r="Q26" s="275" t="s">
        <v>72</v>
      </c>
      <c r="R26" s="276"/>
      <c r="S26" s="276"/>
      <c r="T26" s="276"/>
      <c r="U26" s="276"/>
      <c r="V26" s="276"/>
      <c r="W26" s="276"/>
      <c r="X26" s="277"/>
    </row>
    <row r="27" spans="1:24" s="6" customFormat="1" ht="78" x14ac:dyDescent="0.35">
      <c r="A27" s="7" t="s">
        <v>73</v>
      </c>
      <c r="B27" s="9" t="s">
        <v>170</v>
      </c>
      <c r="C27" s="9" t="s">
        <v>142</v>
      </c>
      <c r="D27" s="9" t="s">
        <v>38</v>
      </c>
      <c r="E27" s="9" t="s">
        <v>39</v>
      </c>
      <c r="F27" s="9" t="s">
        <v>40</v>
      </c>
      <c r="G27" s="8" t="s">
        <v>41</v>
      </c>
      <c r="H27" s="9" t="s">
        <v>42</v>
      </c>
      <c r="I27" s="8" t="s">
        <v>43</v>
      </c>
      <c r="J27" s="9" t="s">
        <v>44</v>
      </c>
      <c r="K27" s="9" t="s">
        <v>45</v>
      </c>
      <c r="L27" s="9" t="s">
        <v>46</v>
      </c>
      <c r="M27" s="9" t="s">
        <v>47</v>
      </c>
      <c r="N27" s="9" t="s">
        <v>48</v>
      </c>
      <c r="O27" s="10" t="s">
        <v>49</v>
      </c>
      <c r="P27" s="10" t="s">
        <v>143</v>
      </c>
      <c r="Q27" s="11" t="s">
        <v>50</v>
      </c>
      <c r="R27" s="9" t="s">
        <v>51</v>
      </c>
      <c r="S27" s="9" t="s">
        <v>52</v>
      </c>
      <c r="T27" s="9" t="s">
        <v>53</v>
      </c>
      <c r="U27" s="9" t="s">
        <v>54</v>
      </c>
      <c r="V27" s="9" t="s">
        <v>55</v>
      </c>
      <c r="W27" s="9" t="s">
        <v>56</v>
      </c>
      <c r="X27" s="12" t="s">
        <v>57</v>
      </c>
    </row>
    <row r="28" spans="1:24" s="6" customFormat="1" ht="15.6" x14ac:dyDescent="0.35">
      <c r="A28" s="169" t="s">
        <v>71</v>
      </c>
      <c r="B28" s="290" t="s">
        <v>79</v>
      </c>
      <c r="C28" s="291"/>
      <c r="D28" s="291"/>
      <c r="E28" s="291"/>
      <c r="F28" s="291"/>
      <c r="G28" s="291"/>
      <c r="H28" s="291"/>
      <c r="I28" s="291"/>
      <c r="J28" s="291"/>
      <c r="K28" s="291"/>
      <c r="L28" s="292"/>
      <c r="M28" s="170"/>
      <c r="N28" s="171">
        <f>M28*V28</f>
        <v>0</v>
      </c>
      <c r="O28" s="171">
        <f>M28-N28</f>
        <v>0</v>
      </c>
      <c r="P28" s="172"/>
      <c r="Q28" s="173" t="s">
        <v>37</v>
      </c>
      <c r="R28" s="171">
        <f>IF(Q28="YES",M28,IF(F28&gt;B23,0,"Upisati iznos"))</f>
        <v>0</v>
      </c>
      <c r="S28" s="174"/>
      <c r="T28" s="175"/>
      <c r="U28" s="175"/>
      <c r="V28" s="175">
        <v>0.85</v>
      </c>
      <c r="W28" s="174">
        <f>R28*V28</f>
        <v>0</v>
      </c>
      <c r="X28" s="176">
        <f t="shared" ref="X28" si="0">R28-W28</f>
        <v>0</v>
      </c>
    </row>
    <row r="29" spans="1:24" s="6" customFormat="1" ht="15.6" x14ac:dyDescent="0.35">
      <c r="A29" s="13" t="s">
        <v>58</v>
      </c>
      <c r="B29" s="281" t="s">
        <v>77</v>
      </c>
      <c r="C29" s="282"/>
      <c r="D29" s="282"/>
      <c r="E29" s="282"/>
      <c r="F29" s="282"/>
      <c r="G29" s="282"/>
      <c r="H29" s="282"/>
      <c r="I29" s="282"/>
      <c r="J29" s="282"/>
      <c r="K29" s="282"/>
      <c r="L29" s="283"/>
      <c r="M29" s="177">
        <f>(M43+M55+M67)*0.2</f>
        <v>0</v>
      </c>
      <c r="N29" s="178">
        <f>M29*V29</f>
        <v>0</v>
      </c>
      <c r="O29" s="178">
        <f>M29-N29</f>
        <v>0</v>
      </c>
      <c r="P29" s="179"/>
      <c r="Q29" s="180" t="s">
        <v>37</v>
      </c>
      <c r="R29" s="177">
        <f>(R43+R55+R67)*0.2</f>
        <v>0</v>
      </c>
      <c r="S29" s="177">
        <f>M29-R29</f>
        <v>0</v>
      </c>
      <c r="T29" s="181"/>
      <c r="U29" s="181"/>
      <c r="V29" s="182">
        <v>0.85</v>
      </c>
      <c r="W29" s="177">
        <f>R29*V29</f>
        <v>0</v>
      </c>
      <c r="X29" s="183">
        <f>R29-W29</f>
        <v>0</v>
      </c>
    </row>
    <row r="30" spans="1:24" s="6" customFormat="1" ht="15.6" x14ac:dyDescent="0.35">
      <c r="A30" s="16" t="s">
        <v>67</v>
      </c>
      <c r="B30" s="284" t="s">
        <v>78</v>
      </c>
      <c r="C30" s="285"/>
      <c r="D30" s="285"/>
      <c r="E30" s="285"/>
      <c r="F30" s="285"/>
      <c r="G30" s="285"/>
      <c r="H30" s="285"/>
      <c r="I30" s="285"/>
      <c r="J30" s="285"/>
      <c r="K30" s="285"/>
      <c r="L30" s="286"/>
      <c r="M30" s="135">
        <f>M29*0.15</f>
        <v>0</v>
      </c>
      <c r="N30" s="184">
        <f>M30*V30</f>
        <v>0</v>
      </c>
      <c r="O30" s="184">
        <f>M30-N30</f>
        <v>0</v>
      </c>
      <c r="P30" s="185"/>
      <c r="Q30" s="186" t="s">
        <v>37</v>
      </c>
      <c r="R30" s="135">
        <f>R29*0.15</f>
        <v>0</v>
      </c>
      <c r="S30" s="135">
        <f>M30-R30</f>
        <v>0</v>
      </c>
      <c r="T30" s="161"/>
      <c r="U30" s="16"/>
      <c r="V30" s="187">
        <v>0.85</v>
      </c>
      <c r="W30" s="135">
        <f>R30*V30</f>
        <v>0</v>
      </c>
      <c r="X30" s="136">
        <f t="shared" ref="X30:X31" si="1">R30-W30</f>
        <v>0</v>
      </c>
    </row>
    <row r="31" spans="1:24" s="6" customFormat="1" ht="15.6" x14ac:dyDescent="0.35">
      <c r="A31" s="19" t="s">
        <v>68</v>
      </c>
      <c r="B31" s="287" t="s">
        <v>78</v>
      </c>
      <c r="C31" s="288"/>
      <c r="D31" s="288"/>
      <c r="E31" s="288"/>
      <c r="F31" s="288"/>
      <c r="G31" s="288"/>
      <c r="H31" s="288"/>
      <c r="I31" s="288"/>
      <c r="J31" s="288"/>
      <c r="K31" s="288"/>
      <c r="L31" s="289"/>
      <c r="M31" s="137">
        <f>M29*0.15</f>
        <v>0</v>
      </c>
      <c r="N31" s="188">
        <f>M31*V31</f>
        <v>0</v>
      </c>
      <c r="O31" s="188">
        <f>M31-N31</f>
        <v>0</v>
      </c>
      <c r="P31" s="189"/>
      <c r="Q31" s="190" t="s">
        <v>37</v>
      </c>
      <c r="R31" s="137">
        <f>R29*0.15</f>
        <v>0</v>
      </c>
      <c r="S31" s="137">
        <f>M31-R31</f>
        <v>0</v>
      </c>
      <c r="T31" s="191"/>
      <c r="U31" s="191"/>
      <c r="V31" s="192">
        <v>0.85</v>
      </c>
      <c r="W31" s="137">
        <f>R31*V31</f>
        <v>0</v>
      </c>
      <c r="X31" s="138">
        <f t="shared" si="1"/>
        <v>0</v>
      </c>
    </row>
    <row r="32" spans="1:24" s="6" customFormat="1" ht="15.6" x14ac:dyDescent="0.35">
      <c r="A32" s="193" t="s">
        <v>69</v>
      </c>
      <c r="B32" s="139"/>
      <c r="C32" s="139"/>
      <c r="D32" s="139"/>
      <c r="E32" s="139"/>
      <c r="F32" s="139"/>
      <c r="G32" s="139"/>
      <c r="H32" s="139"/>
      <c r="I32" s="139"/>
      <c r="J32" s="139"/>
      <c r="K32" s="139"/>
      <c r="L32" s="139"/>
      <c r="M32" s="139"/>
      <c r="N32" s="139"/>
      <c r="O32" s="139"/>
      <c r="P32" s="139"/>
      <c r="Q32" s="194"/>
      <c r="R32" s="139"/>
      <c r="S32" s="139"/>
      <c r="T32" s="139"/>
      <c r="U32" s="139"/>
      <c r="V32" s="139"/>
      <c r="W32" s="139"/>
      <c r="X32" s="140"/>
    </row>
    <row r="33" spans="1:24" s="6" customFormat="1" ht="15.6" x14ac:dyDescent="0.35">
      <c r="A33" s="195" t="s">
        <v>16</v>
      </c>
      <c r="B33" s="165"/>
      <c r="C33" s="165"/>
      <c r="D33" s="165"/>
      <c r="E33" s="165"/>
      <c r="F33" s="165"/>
      <c r="G33" s="163"/>
      <c r="H33" s="162"/>
      <c r="I33" s="162">
        <v>0</v>
      </c>
      <c r="J33" s="162"/>
      <c r="K33" s="165"/>
      <c r="L33" s="165"/>
      <c r="M33" s="133">
        <f t="shared" ref="M33:M42" si="2">J33*L33</f>
        <v>0</v>
      </c>
      <c r="N33" s="63">
        <f t="shared" ref="N33:N42" si="3">M33*V33</f>
        <v>0</v>
      </c>
      <c r="O33" s="63">
        <f t="shared" ref="O33:O42" si="4">M33-N33</f>
        <v>0</v>
      </c>
      <c r="P33" s="240"/>
      <c r="Q33" s="239" t="s">
        <v>37</v>
      </c>
      <c r="R33" s="68">
        <f>IF(Q33="YES",M33,IF(F33&gt;#REF!,0,"Upisati iznos"))</f>
        <v>0</v>
      </c>
      <c r="S33" s="133">
        <f t="shared" ref="S33:S42" si="5">M33-R33</f>
        <v>0</v>
      </c>
      <c r="T33" s="65"/>
      <c r="U33" s="65"/>
      <c r="V33" s="65">
        <f>0.85</f>
        <v>0.85</v>
      </c>
      <c r="W33" s="133">
        <f>R33*V34</f>
        <v>0</v>
      </c>
      <c r="X33" s="141">
        <f t="shared" ref="X33:X42" si="6">R33-W33</f>
        <v>0</v>
      </c>
    </row>
    <row r="34" spans="1:24" s="6" customFormat="1" ht="15.6" x14ac:dyDescent="0.35">
      <c r="A34" s="196" t="s">
        <v>17</v>
      </c>
      <c r="B34" s="163"/>
      <c r="C34" s="163"/>
      <c r="D34" s="163"/>
      <c r="E34" s="163"/>
      <c r="F34" s="237"/>
      <c r="G34" s="163"/>
      <c r="H34" s="164"/>
      <c r="I34" s="162">
        <v>0</v>
      </c>
      <c r="J34" s="162"/>
      <c r="K34" s="238"/>
      <c r="L34" s="165"/>
      <c r="M34" s="133">
        <f t="shared" si="2"/>
        <v>0</v>
      </c>
      <c r="N34" s="63">
        <f t="shared" si="3"/>
        <v>0</v>
      </c>
      <c r="O34" s="63">
        <f t="shared" si="4"/>
        <v>0</v>
      </c>
      <c r="P34" s="163"/>
      <c r="Q34" s="239" t="s">
        <v>37</v>
      </c>
      <c r="R34" s="68">
        <f>IF(Q34="YES",M34,IF(F34&gt;#REF!,0,"Upisati iznos"))</f>
        <v>0</v>
      </c>
      <c r="S34" s="64">
        <f t="shared" si="5"/>
        <v>0</v>
      </c>
      <c r="T34" s="65"/>
      <c r="U34" s="197"/>
      <c r="V34" s="65">
        <f>0.85</f>
        <v>0.85</v>
      </c>
      <c r="W34" s="64">
        <f>R34*V34</f>
        <v>0</v>
      </c>
      <c r="X34" s="67">
        <f t="shared" si="6"/>
        <v>0</v>
      </c>
    </row>
    <row r="35" spans="1:24" s="6" customFormat="1" ht="15.6" x14ac:dyDescent="0.35">
      <c r="A35" s="196" t="s">
        <v>18</v>
      </c>
      <c r="B35" s="163"/>
      <c r="C35" s="163"/>
      <c r="D35" s="163"/>
      <c r="E35" s="163"/>
      <c r="F35" s="163"/>
      <c r="G35" s="163"/>
      <c r="H35" s="164"/>
      <c r="I35" s="162">
        <v>0</v>
      </c>
      <c r="J35" s="162"/>
      <c r="K35" s="163"/>
      <c r="L35" s="165"/>
      <c r="M35" s="64">
        <f>J35*L35</f>
        <v>0</v>
      </c>
      <c r="N35" s="63">
        <f t="shared" si="3"/>
        <v>0</v>
      </c>
      <c r="O35" s="63">
        <f t="shared" si="4"/>
        <v>0</v>
      </c>
      <c r="P35" s="240"/>
      <c r="Q35" s="239" t="s">
        <v>37</v>
      </c>
      <c r="R35" s="68">
        <f>IF(Q35="YES",M35,IF(F35&gt;#REF!,0,"Upisati iznos"))</f>
        <v>0</v>
      </c>
      <c r="S35" s="64">
        <f t="shared" si="5"/>
        <v>0</v>
      </c>
      <c r="T35" s="65"/>
      <c r="U35" s="197"/>
      <c r="V35" s="65">
        <f t="shared" ref="V35:V42" si="7">0.85</f>
        <v>0.85</v>
      </c>
      <c r="W35" s="64">
        <f t="shared" ref="W35:W42" si="8">R35*V35</f>
        <v>0</v>
      </c>
      <c r="X35" s="67">
        <f t="shared" si="6"/>
        <v>0</v>
      </c>
    </row>
    <row r="36" spans="1:24" s="6" customFormat="1" ht="15.6" x14ac:dyDescent="0.35">
      <c r="A36" s="196" t="s">
        <v>19</v>
      </c>
      <c r="B36" s="163"/>
      <c r="C36" s="163"/>
      <c r="D36" s="163"/>
      <c r="E36" s="163"/>
      <c r="F36" s="163"/>
      <c r="G36" s="163"/>
      <c r="H36" s="164"/>
      <c r="I36" s="162">
        <v>0</v>
      </c>
      <c r="J36" s="162"/>
      <c r="K36" s="163"/>
      <c r="L36" s="165"/>
      <c r="M36" s="64">
        <f>J36*L36</f>
        <v>0</v>
      </c>
      <c r="N36" s="63">
        <f t="shared" si="3"/>
        <v>0</v>
      </c>
      <c r="O36" s="63">
        <f t="shared" si="4"/>
        <v>0</v>
      </c>
      <c r="P36" s="240"/>
      <c r="Q36" s="239" t="s">
        <v>37</v>
      </c>
      <c r="R36" s="68">
        <f>IF(Q36="YES",M36,IF(F36&gt;#REF!,0,"Upisati iznos"))</f>
        <v>0</v>
      </c>
      <c r="S36" s="64">
        <f t="shared" si="5"/>
        <v>0</v>
      </c>
      <c r="T36" s="65"/>
      <c r="U36" s="197"/>
      <c r="V36" s="65">
        <f t="shared" si="7"/>
        <v>0.85</v>
      </c>
      <c r="W36" s="64">
        <f t="shared" si="8"/>
        <v>0</v>
      </c>
      <c r="X36" s="67">
        <f t="shared" si="6"/>
        <v>0</v>
      </c>
    </row>
    <row r="37" spans="1:24" s="6" customFormat="1" ht="15.6" x14ac:dyDescent="0.35">
      <c r="A37" s="196" t="s">
        <v>20</v>
      </c>
      <c r="B37" s="163"/>
      <c r="C37" s="163"/>
      <c r="D37" s="163"/>
      <c r="E37" s="163"/>
      <c r="F37" s="163"/>
      <c r="G37" s="163"/>
      <c r="H37" s="164"/>
      <c r="I37" s="162">
        <v>0</v>
      </c>
      <c r="J37" s="162"/>
      <c r="K37" s="163"/>
      <c r="L37" s="165"/>
      <c r="M37" s="64">
        <f t="shared" si="2"/>
        <v>0</v>
      </c>
      <c r="N37" s="63">
        <f t="shared" si="3"/>
        <v>0</v>
      </c>
      <c r="O37" s="63">
        <f t="shared" si="4"/>
        <v>0</v>
      </c>
      <c r="P37" s="240"/>
      <c r="Q37" s="239" t="s">
        <v>37</v>
      </c>
      <c r="R37" s="68">
        <f>IF(Q37="YES",M37,IF(F37&gt;#REF!,0,"Upisati iznos"))</f>
        <v>0</v>
      </c>
      <c r="S37" s="64">
        <f t="shared" si="5"/>
        <v>0</v>
      </c>
      <c r="T37" s="65"/>
      <c r="U37" s="197"/>
      <c r="V37" s="65">
        <f t="shared" si="7"/>
        <v>0.85</v>
      </c>
      <c r="W37" s="64">
        <f t="shared" si="8"/>
        <v>0</v>
      </c>
      <c r="X37" s="67">
        <f t="shared" si="6"/>
        <v>0</v>
      </c>
    </row>
    <row r="38" spans="1:24" s="6" customFormat="1" ht="15.6" x14ac:dyDescent="0.35">
      <c r="A38" s="196" t="s">
        <v>21</v>
      </c>
      <c r="B38" s="163"/>
      <c r="C38" s="163"/>
      <c r="D38" s="163"/>
      <c r="E38" s="163"/>
      <c r="F38" s="237"/>
      <c r="G38" s="163"/>
      <c r="H38" s="164"/>
      <c r="I38" s="162">
        <v>0</v>
      </c>
      <c r="J38" s="162"/>
      <c r="K38" s="238"/>
      <c r="L38" s="165"/>
      <c r="M38" s="64">
        <f t="shared" si="2"/>
        <v>0</v>
      </c>
      <c r="N38" s="63">
        <f t="shared" si="3"/>
        <v>0</v>
      </c>
      <c r="O38" s="63">
        <f t="shared" si="4"/>
        <v>0</v>
      </c>
      <c r="P38" s="240"/>
      <c r="Q38" s="239" t="s">
        <v>37</v>
      </c>
      <c r="R38" s="68">
        <f>IF(Q38="YES",M38,IF(F38&gt;#REF!,0,"Upisati iznos"))</f>
        <v>0</v>
      </c>
      <c r="S38" s="64">
        <f t="shared" si="5"/>
        <v>0</v>
      </c>
      <c r="T38" s="65"/>
      <c r="U38" s="197"/>
      <c r="V38" s="65">
        <f t="shared" si="7"/>
        <v>0.85</v>
      </c>
      <c r="W38" s="64">
        <f t="shared" si="8"/>
        <v>0</v>
      </c>
      <c r="X38" s="67">
        <f t="shared" si="6"/>
        <v>0</v>
      </c>
    </row>
    <row r="39" spans="1:24" s="6" customFormat="1" ht="15.6" x14ac:dyDescent="0.35">
      <c r="A39" s="196" t="s">
        <v>22</v>
      </c>
      <c r="B39" s="163"/>
      <c r="C39" s="163"/>
      <c r="D39" s="163"/>
      <c r="E39" s="163"/>
      <c r="F39" s="163"/>
      <c r="G39" s="163"/>
      <c r="H39" s="164"/>
      <c r="I39" s="162">
        <v>0</v>
      </c>
      <c r="J39" s="162"/>
      <c r="K39" s="238"/>
      <c r="L39" s="165"/>
      <c r="M39" s="64">
        <f t="shared" si="2"/>
        <v>0</v>
      </c>
      <c r="N39" s="63">
        <f t="shared" si="3"/>
        <v>0</v>
      </c>
      <c r="O39" s="63">
        <f t="shared" si="4"/>
        <v>0</v>
      </c>
      <c r="P39" s="240"/>
      <c r="Q39" s="239" t="s">
        <v>37</v>
      </c>
      <c r="R39" s="68">
        <f>IF(Q39="YES",M39,IF(F39&gt;#REF!,0,"Upisati iznos"))</f>
        <v>0</v>
      </c>
      <c r="S39" s="64">
        <f t="shared" si="5"/>
        <v>0</v>
      </c>
      <c r="T39" s="65"/>
      <c r="U39" s="197"/>
      <c r="V39" s="65">
        <f t="shared" si="7"/>
        <v>0.85</v>
      </c>
      <c r="W39" s="64">
        <f t="shared" si="8"/>
        <v>0</v>
      </c>
      <c r="X39" s="67">
        <f t="shared" si="6"/>
        <v>0</v>
      </c>
    </row>
    <row r="40" spans="1:24" s="6" customFormat="1" ht="15.6" x14ac:dyDescent="0.35">
      <c r="A40" s="196" t="s">
        <v>23</v>
      </c>
      <c r="B40" s="163"/>
      <c r="C40" s="163"/>
      <c r="D40" s="163"/>
      <c r="E40" s="163"/>
      <c r="F40" s="163"/>
      <c r="G40" s="163"/>
      <c r="H40" s="164"/>
      <c r="I40" s="162">
        <v>0</v>
      </c>
      <c r="J40" s="162"/>
      <c r="K40" s="163"/>
      <c r="L40" s="165"/>
      <c r="M40" s="64">
        <f t="shared" si="2"/>
        <v>0</v>
      </c>
      <c r="N40" s="63">
        <f t="shared" si="3"/>
        <v>0</v>
      </c>
      <c r="O40" s="63">
        <f t="shared" si="4"/>
        <v>0</v>
      </c>
      <c r="P40" s="240"/>
      <c r="Q40" s="239" t="s">
        <v>37</v>
      </c>
      <c r="R40" s="68">
        <f>IF(Q40="YES",M40,IF(F40&gt;#REF!,0,"Upisati iznos"))</f>
        <v>0</v>
      </c>
      <c r="S40" s="64">
        <f t="shared" si="5"/>
        <v>0</v>
      </c>
      <c r="T40" s="65"/>
      <c r="U40" s="197"/>
      <c r="V40" s="65">
        <f t="shared" si="7"/>
        <v>0.85</v>
      </c>
      <c r="W40" s="64">
        <f t="shared" si="8"/>
        <v>0</v>
      </c>
      <c r="X40" s="67">
        <f t="shared" si="6"/>
        <v>0</v>
      </c>
    </row>
    <row r="41" spans="1:24" s="6" customFormat="1" ht="15.6" x14ac:dyDescent="0.35">
      <c r="A41" s="196" t="s">
        <v>24</v>
      </c>
      <c r="B41" s="163"/>
      <c r="C41" s="163"/>
      <c r="D41" s="163"/>
      <c r="E41" s="163"/>
      <c r="F41" s="163"/>
      <c r="G41" s="163"/>
      <c r="H41" s="164"/>
      <c r="I41" s="162">
        <v>0</v>
      </c>
      <c r="J41" s="162"/>
      <c r="K41" s="163"/>
      <c r="L41" s="165"/>
      <c r="M41" s="64">
        <f t="shared" si="2"/>
        <v>0</v>
      </c>
      <c r="N41" s="63">
        <f t="shared" si="3"/>
        <v>0</v>
      </c>
      <c r="O41" s="63">
        <f t="shared" si="4"/>
        <v>0</v>
      </c>
      <c r="P41" s="240"/>
      <c r="Q41" s="239" t="s">
        <v>37</v>
      </c>
      <c r="R41" s="68">
        <f>IF(Q41="YES",M41,IF(F41&gt;#REF!,0,"Upisati iznos"))</f>
        <v>0</v>
      </c>
      <c r="S41" s="64">
        <f t="shared" si="5"/>
        <v>0</v>
      </c>
      <c r="T41" s="65"/>
      <c r="U41" s="197"/>
      <c r="V41" s="65">
        <f t="shared" si="7"/>
        <v>0.85</v>
      </c>
      <c r="W41" s="64">
        <f t="shared" si="8"/>
        <v>0</v>
      </c>
      <c r="X41" s="67">
        <f t="shared" si="6"/>
        <v>0</v>
      </c>
    </row>
    <row r="42" spans="1:24" s="6" customFormat="1" ht="16.2" thickBot="1" x14ac:dyDescent="0.4">
      <c r="A42" s="198" t="s">
        <v>25</v>
      </c>
      <c r="B42" s="199"/>
      <c r="C42" s="199"/>
      <c r="D42" s="199"/>
      <c r="E42" s="199"/>
      <c r="F42" s="199"/>
      <c r="G42" s="199"/>
      <c r="H42" s="200"/>
      <c r="I42" s="162">
        <v>0</v>
      </c>
      <c r="J42" s="162"/>
      <c r="K42" s="199"/>
      <c r="L42" s="165"/>
      <c r="M42" s="64">
        <f t="shared" si="2"/>
        <v>0</v>
      </c>
      <c r="N42" s="63">
        <f t="shared" si="3"/>
        <v>0</v>
      </c>
      <c r="O42" s="63">
        <f t="shared" si="4"/>
        <v>0</v>
      </c>
      <c r="P42" s="166"/>
      <c r="Q42" s="66" t="s">
        <v>37</v>
      </c>
      <c r="R42" s="68">
        <f>IF(Q42="YES",M42,IF(F42&gt;#REF!,0,"Upisati iznos"))</f>
        <v>0</v>
      </c>
      <c r="S42" s="64">
        <f t="shared" si="5"/>
        <v>0</v>
      </c>
      <c r="T42" s="65"/>
      <c r="U42" s="201"/>
      <c r="V42" s="65">
        <f t="shared" si="7"/>
        <v>0.85</v>
      </c>
      <c r="W42" s="64">
        <f t="shared" si="8"/>
        <v>0</v>
      </c>
      <c r="X42" s="67">
        <f t="shared" si="6"/>
        <v>0</v>
      </c>
    </row>
    <row r="43" spans="1:24" s="6" customFormat="1" ht="16.8" thickTop="1" thickBot="1" x14ac:dyDescent="0.4">
      <c r="A43" s="202" t="s">
        <v>0</v>
      </c>
      <c r="B43" s="203"/>
      <c r="C43" s="203"/>
      <c r="D43" s="203"/>
      <c r="E43" s="203"/>
      <c r="F43" s="203"/>
      <c r="G43" s="203"/>
      <c r="H43" s="204">
        <f>SUM(H33:H42)</f>
        <v>0</v>
      </c>
      <c r="I43" s="204">
        <f>SUM(I33:I42)</f>
        <v>0</v>
      </c>
      <c r="J43" s="204">
        <f>SUM(J33:J42)</f>
        <v>0</v>
      </c>
      <c r="K43" s="203"/>
      <c r="L43" s="203"/>
      <c r="M43" s="205">
        <f>SUM(M33:M42)</f>
        <v>0</v>
      </c>
      <c r="N43" s="205">
        <f>SUM(N33:N42)</f>
        <v>0</v>
      </c>
      <c r="O43" s="205">
        <f>SUM(O33:O42)</f>
        <v>0</v>
      </c>
      <c r="P43" s="205"/>
      <c r="Q43" s="206"/>
      <c r="R43" s="205">
        <f>SUM(R33:R42)</f>
        <v>0</v>
      </c>
      <c r="S43" s="205">
        <f>SUM(S33:S42)</f>
        <v>0</v>
      </c>
      <c r="T43" s="205"/>
      <c r="U43" s="205"/>
      <c r="V43" s="205"/>
      <c r="W43" s="205">
        <f>SUM(W33:W42)</f>
        <v>0</v>
      </c>
      <c r="X43" s="207">
        <f>SUM(X33:X42)</f>
        <v>0</v>
      </c>
    </row>
    <row r="44" spans="1:24" s="6" customFormat="1" ht="16.2" thickTop="1" x14ac:dyDescent="0.35">
      <c r="A44" s="208" t="s">
        <v>59</v>
      </c>
      <c r="B44" s="209"/>
      <c r="C44" s="209"/>
      <c r="D44" s="209"/>
      <c r="E44" s="209"/>
      <c r="F44" s="209"/>
      <c r="G44" s="209"/>
      <c r="H44" s="209"/>
      <c r="I44" s="209"/>
      <c r="J44" s="209"/>
      <c r="K44" s="209"/>
      <c r="L44" s="209"/>
      <c r="M44" s="209"/>
      <c r="N44" s="209"/>
      <c r="O44" s="209"/>
      <c r="P44" s="209"/>
      <c r="Q44" s="210"/>
      <c r="R44" s="209"/>
      <c r="S44" s="209"/>
      <c r="T44" s="209"/>
      <c r="U44" s="209"/>
      <c r="V44" s="209"/>
      <c r="W44" s="209"/>
      <c r="X44" s="211"/>
    </row>
    <row r="45" spans="1:24" s="6" customFormat="1" ht="15.6" x14ac:dyDescent="0.35">
      <c r="A45" s="212" t="s">
        <v>26</v>
      </c>
      <c r="B45" s="165"/>
      <c r="C45" s="165"/>
      <c r="D45" s="165"/>
      <c r="E45" s="165"/>
      <c r="F45" s="165"/>
      <c r="G45" s="165"/>
      <c r="H45" s="162"/>
      <c r="I45" s="162">
        <v>0</v>
      </c>
      <c r="J45" s="162"/>
      <c r="K45" s="165"/>
      <c r="L45" s="165"/>
      <c r="M45" s="133">
        <f t="shared" ref="M45:M54" si="9">J45*L45</f>
        <v>0</v>
      </c>
      <c r="N45" s="63">
        <f t="shared" ref="N45:N54" si="10">M45*V45</f>
        <v>0</v>
      </c>
      <c r="O45" s="63">
        <f t="shared" ref="O45:O54" si="11">M45-N45</f>
        <v>0</v>
      </c>
      <c r="P45" s="166"/>
      <c r="Q45" s="66" t="s">
        <v>37</v>
      </c>
      <c r="R45" s="68">
        <f>IF(Q45="YES",M45,IF(F45&gt;B40,0,"Upisati iznos"))</f>
        <v>0</v>
      </c>
      <c r="S45" s="133">
        <f t="shared" ref="S45:S54" si="12">M45-R45</f>
        <v>0</v>
      </c>
      <c r="T45" s="65"/>
      <c r="U45" s="65"/>
      <c r="V45" s="65">
        <f>0.85</f>
        <v>0.85</v>
      </c>
      <c r="W45" s="133">
        <f t="shared" ref="W45:W54" si="13">R45*V45</f>
        <v>0</v>
      </c>
      <c r="X45" s="141">
        <f t="shared" ref="X45:X54" si="14">R45-W45</f>
        <v>0</v>
      </c>
    </row>
    <row r="46" spans="1:24" s="6" customFormat="1" ht="15.6" x14ac:dyDescent="0.35">
      <c r="A46" s="66" t="s">
        <v>27</v>
      </c>
      <c r="B46" s="163"/>
      <c r="C46" s="163"/>
      <c r="D46" s="163"/>
      <c r="E46" s="163"/>
      <c r="F46" s="163"/>
      <c r="G46" s="163"/>
      <c r="H46" s="164"/>
      <c r="I46" s="162">
        <v>0</v>
      </c>
      <c r="J46" s="164"/>
      <c r="K46" s="163"/>
      <c r="L46" s="165"/>
      <c r="M46" s="64">
        <f>J46*L46</f>
        <v>0</v>
      </c>
      <c r="N46" s="63">
        <f t="shared" si="10"/>
        <v>0</v>
      </c>
      <c r="O46" s="63">
        <f t="shared" si="11"/>
        <v>0</v>
      </c>
      <c r="P46" s="166"/>
      <c r="Q46" s="66" t="s">
        <v>37</v>
      </c>
      <c r="R46" s="68">
        <f t="shared" ref="R46:R54" si="15">IF(Q46="YES",M46,IF(F46&gt;B41,0,"Upisati iznos"))</f>
        <v>0</v>
      </c>
      <c r="S46" s="64">
        <f t="shared" si="12"/>
        <v>0</v>
      </c>
      <c r="T46" s="65"/>
      <c r="U46" s="197"/>
      <c r="V46" s="65">
        <f t="shared" ref="V46:V54" si="16">0.85</f>
        <v>0.85</v>
      </c>
      <c r="W46" s="64">
        <f t="shared" si="13"/>
        <v>0</v>
      </c>
      <c r="X46" s="67">
        <f t="shared" si="14"/>
        <v>0</v>
      </c>
    </row>
    <row r="47" spans="1:24" s="6" customFormat="1" ht="15.6" x14ac:dyDescent="0.35">
      <c r="A47" s="66" t="s">
        <v>28</v>
      </c>
      <c r="B47" s="163"/>
      <c r="C47" s="163"/>
      <c r="D47" s="163"/>
      <c r="E47" s="163"/>
      <c r="F47" s="163"/>
      <c r="G47" s="163"/>
      <c r="H47" s="164"/>
      <c r="I47" s="162">
        <v>0</v>
      </c>
      <c r="J47" s="164"/>
      <c r="K47" s="163"/>
      <c r="L47" s="165"/>
      <c r="M47" s="64">
        <f>J47*L47</f>
        <v>0</v>
      </c>
      <c r="N47" s="63">
        <f t="shared" si="10"/>
        <v>0</v>
      </c>
      <c r="O47" s="63">
        <f t="shared" si="11"/>
        <v>0</v>
      </c>
      <c r="P47" s="166"/>
      <c r="Q47" s="66" t="s">
        <v>37</v>
      </c>
      <c r="R47" s="68">
        <f>IF(Q47="YES",M47,IF(F47&gt;B42,0,"Upisati iznos"))</f>
        <v>0</v>
      </c>
      <c r="S47" s="64">
        <f t="shared" si="12"/>
        <v>0</v>
      </c>
      <c r="T47" s="65"/>
      <c r="U47" s="197"/>
      <c r="V47" s="65">
        <f t="shared" si="16"/>
        <v>0.85</v>
      </c>
      <c r="W47" s="64">
        <f t="shared" si="13"/>
        <v>0</v>
      </c>
      <c r="X47" s="67">
        <f t="shared" si="14"/>
        <v>0</v>
      </c>
    </row>
    <row r="48" spans="1:24" s="6" customFormat="1" ht="15.6" x14ac:dyDescent="0.35">
      <c r="A48" s="66" t="s">
        <v>29</v>
      </c>
      <c r="B48" s="163"/>
      <c r="C48" s="163"/>
      <c r="D48" s="163"/>
      <c r="E48" s="163"/>
      <c r="F48" s="163"/>
      <c r="G48" s="163"/>
      <c r="H48" s="164"/>
      <c r="I48" s="162">
        <v>0</v>
      </c>
      <c r="J48" s="164"/>
      <c r="K48" s="163"/>
      <c r="L48" s="165"/>
      <c r="M48" s="64">
        <f t="shared" si="9"/>
        <v>0</v>
      </c>
      <c r="N48" s="63">
        <f t="shared" si="10"/>
        <v>0</v>
      </c>
      <c r="O48" s="63">
        <f t="shared" si="11"/>
        <v>0</v>
      </c>
      <c r="P48" s="166"/>
      <c r="Q48" s="66" t="s">
        <v>37</v>
      </c>
      <c r="R48" s="68">
        <f t="shared" si="15"/>
        <v>0</v>
      </c>
      <c r="S48" s="64">
        <f t="shared" si="12"/>
        <v>0</v>
      </c>
      <c r="T48" s="65"/>
      <c r="U48" s="197"/>
      <c r="V48" s="65">
        <f t="shared" si="16"/>
        <v>0.85</v>
      </c>
      <c r="W48" s="64">
        <f t="shared" si="13"/>
        <v>0</v>
      </c>
      <c r="X48" s="67">
        <f t="shared" si="14"/>
        <v>0</v>
      </c>
    </row>
    <row r="49" spans="1:24" s="6" customFormat="1" ht="15.6" x14ac:dyDescent="0.35">
      <c r="A49" s="66" t="s">
        <v>30</v>
      </c>
      <c r="B49" s="163"/>
      <c r="C49" s="163"/>
      <c r="D49" s="163"/>
      <c r="E49" s="163"/>
      <c r="F49" s="163"/>
      <c r="G49" s="163"/>
      <c r="H49" s="164"/>
      <c r="I49" s="162">
        <v>0</v>
      </c>
      <c r="J49" s="164"/>
      <c r="K49" s="163"/>
      <c r="L49" s="165"/>
      <c r="M49" s="64">
        <f t="shared" si="9"/>
        <v>0</v>
      </c>
      <c r="N49" s="63">
        <f t="shared" si="10"/>
        <v>0</v>
      </c>
      <c r="O49" s="63">
        <f t="shared" si="11"/>
        <v>0</v>
      </c>
      <c r="P49" s="166"/>
      <c r="Q49" s="66" t="s">
        <v>37</v>
      </c>
      <c r="R49" s="68">
        <f>IF(Q49="YES",M49,IF(F49&gt;B44,0,"Upisati iznos"))</f>
        <v>0</v>
      </c>
      <c r="S49" s="64">
        <f t="shared" si="12"/>
        <v>0</v>
      </c>
      <c r="T49" s="65"/>
      <c r="U49" s="197"/>
      <c r="V49" s="65">
        <f t="shared" si="16"/>
        <v>0.85</v>
      </c>
      <c r="W49" s="64">
        <f t="shared" si="13"/>
        <v>0</v>
      </c>
      <c r="X49" s="67">
        <f t="shared" si="14"/>
        <v>0</v>
      </c>
    </row>
    <row r="50" spans="1:24" s="6" customFormat="1" ht="15.6" x14ac:dyDescent="0.35">
      <c r="A50" s="66" t="s">
        <v>31</v>
      </c>
      <c r="B50" s="163"/>
      <c r="C50" s="163"/>
      <c r="D50" s="163"/>
      <c r="E50" s="163"/>
      <c r="F50" s="163"/>
      <c r="G50" s="163"/>
      <c r="H50" s="164"/>
      <c r="I50" s="162">
        <v>0</v>
      </c>
      <c r="J50" s="164"/>
      <c r="K50" s="163"/>
      <c r="L50" s="165"/>
      <c r="M50" s="64">
        <f t="shared" si="9"/>
        <v>0</v>
      </c>
      <c r="N50" s="63">
        <f t="shared" si="10"/>
        <v>0</v>
      </c>
      <c r="O50" s="63">
        <f t="shared" si="11"/>
        <v>0</v>
      </c>
      <c r="P50" s="166"/>
      <c r="Q50" s="66" t="s">
        <v>37</v>
      </c>
      <c r="R50" s="68">
        <f t="shared" si="15"/>
        <v>0</v>
      </c>
      <c r="S50" s="64">
        <f t="shared" si="12"/>
        <v>0</v>
      </c>
      <c r="T50" s="65"/>
      <c r="U50" s="197"/>
      <c r="V50" s="65">
        <f t="shared" si="16"/>
        <v>0.85</v>
      </c>
      <c r="W50" s="64">
        <f t="shared" si="13"/>
        <v>0</v>
      </c>
      <c r="X50" s="67">
        <f t="shared" si="14"/>
        <v>0</v>
      </c>
    </row>
    <row r="51" spans="1:24" s="6" customFormat="1" ht="15.6" x14ac:dyDescent="0.35">
      <c r="A51" s="66" t="s">
        <v>32</v>
      </c>
      <c r="B51" s="163"/>
      <c r="C51" s="163"/>
      <c r="D51" s="163"/>
      <c r="E51" s="163"/>
      <c r="F51" s="163"/>
      <c r="G51" s="163"/>
      <c r="H51" s="164"/>
      <c r="I51" s="162">
        <v>0</v>
      </c>
      <c r="J51" s="162"/>
      <c r="K51" s="163"/>
      <c r="L51" s="165"/>
      <c r="M51" s="64">
        <f t="shared" si="9"/>
        <v>0</v>
      </c>
      <c r="N51" s="63">
        <f t="shared" si="10"/>
        <v>0</v>
      </c>
      <c r="O51" s="63">
        <f t="shared" si="11"/>
        <v>0</v>
      </c>
      <c r="P51" s="166"/>
      <c r="Q51" s="66" t="s">
        <v>37</v>
      </c>
      <c r="R51" s="68">
        <f t="shared" si="15"/>
        <v>0</v>
      </c>
      <c r="S51" s="64">
        <f t="shared" si="12"/>
        <v>0</v>
      </c>
      <c r="T51" s="65"/>
      <c r="U51" s="197"/>
      <c r="V51" s="65">
        <f t="shared" si="16"/>
        <v>0.85</v>
      </c>
      <c r="W51" s="64">
        <f t="shared" si="13"/>
        <v>0</v>
      </c>
      <c r="X51" s="67">
        <f t="shared" si="14"/>
        <v>0</v>
      </c>
    </row>
    <row r="52" spans="1:24" s="6" customFormat="1" ht="15.6" x14ac:dyDescent="0.35">
      <c r="A52" s="66" t="s">
        <v>33</v>
      </c>
      <c r="B52" s="163"/>
      <c r="C52" s="163"/>
      <c r="D52" s="163"/>
      <c r="E52" s="163"/>
      <c r="F52" s="163"/>
      <c r="G52" s="163"/>
      <c r="H52" s="164"/>
      <c r="I52" s="162">
        <v>0</v>
      </c>
      <c r="J52" s="162"/>
      <c r="K52" s="163"/>
      <c r="L52" s="165"/>
      <c r="M52" s="64">
        <f t="shared" si="9"/>
        <v>0</v>
      </c>
      <c r="N52" s="63">
        <f t="shared" si="10"/>
        <v>0</v>
      </c>
      <c r="O52" s="63">
        <f t="shared" si="11"/>
        <v>0</v>
      </c>
      <c r="P52" s="166"/>
      <c r="Q52" s="66" t="s">
        <v>37</v>
      </c>
      <c r="R52" s="68">
        <f t="shared" si="15"/>
        <v>0</v>
      </c>
      <c r="S52" s="64">
        <f t="shared" si="12"/>
        <v>0</v>
      </c>
      <c r="T52" s="65"/>
      <c r="U52" s="197"/>
      <c r="V52" s="65">
        <f t="shared" si="16"/>
        <v>0.85</v>
      </c>
      <c r="W52" s="64">
        <f t="shared" si="13"/>
        <v>0</v>
      </c>
      <c r="X52" s="67">
        <f t="shared" si="14"/>
        <v>0</v>
      </c>
    </row>
    <row r="53" spans="1:24" s="6" customFormat="1" ht="15.6" x14ac:dyDescent="0.35">
      <c r="A53" s="66" t="s">
        <v>34</v>
      </c>
      <c r="B53" s="163"/>
      <c r="C53" s="163"/>
      <c r="D53" s="163"/>
      <c r="E53" s="163"/>
      <c r="F53" s="163"/>
      <c r="G53" s="163"/>
      <c r="H53" s="164"/>
      <c r="I53" s="162">
        <v>0</v>
      </c>
      <c r="J53" s="162"/>
      <c r="K53" s="163"/>
      <c r="L53" s="165"/>
      <c r="M53" s="64">
        <f t="shared" si="9"/>
        <v>0</v>
      </c>
      <c r="N53" s="63">
        <f t="shared" si="10"/>
        <v>0</v>
      </c>
      <c r="O53" s="63">
        <f t="shared" si="11"/>
        <v>0</v>
      </c>
      <c r="P53" s="166"/>
      <c r="Q53" s="66" t="s">
        <v>37</v>
      </c>
      <c r="R53" s="68">
        <f t="shared" si="15"/>
        <v>0</v>
      </c>
      <c r="S53" s="64">
        <f t="shared" si="12"/>
        <v>0</v>
      </c>
      <c r="T53" s="65"/>
      <c r="U53" s="197"/>
      <c r="V53" s="65">
        <f t="shared" si="16"/>
        <v>0.85</v>
      </c>
      <c r="W53" s="64">
        <f t="shared" si="13"/>
        <v>0</v>
      </c>
      <c r="X53" s="67">
        <f t="shared" si="14"/>
        <v>0</v>
      </c>
    </row>
    <row r="54" spans="1:24" s="6" customFormat="1" ht="16.2" thickBot="1" x14ac:dyDescent="0.4">
      <c r="A54" s="66" t="s">
        <v>35</v>
      </c>
      <c r="B54" s="163"/>
      <c r="C54" s="163"/>
      <c r="D54" s="163"/>
      <c r="E54" s="163"/>
      <c r="F54" s="163"/>
      <c r="G54" s="163"/>
      <c r="H54" s="164"/>
      <c r="I54" s="162">
        <v>0</v>
      </c>
      <c r="J54" s="162"/>
      <c r="K54" s="163"/>
      <c r="L54" s="165"/>
      <c r="M54" s="64">
        <f t="shared" si="9"/>
        <v>0</v>
      </c>
      <c r="N54" s="63">
        <f t="shared" si="10"/>
        <v>0</v>
      </c>
      <c r="O54" s="63">
        <f t="shared" si="11"/>
        <v>0</v>
      </c>
      <c r="P54" s="166"/>
      <c r="Q54" s="66" t="s">
        <v>37</v>
      </c>
      <c r="R54" s="68">
        <f t="shared" si="15"/>
        <v>0</v>
      </c>
      <c r="S54" s="64">
        <f t="shared" si="12"/>
        <v>0</v>
      </c>
      <c r="T54" s="65"/>
      <c r="U54" s="197"/>
      <c r="V54" s="65">
        <f t="shared" si="16"/>
        <v>0.85</v>
      </c>
      <c r="W54" s="64">
        <f t="shared" si="13"/>
        <v>0</v>
      </c>
      <c r="X54" s="67">
        <f t="shared" si="14"/>
        <v>0</v>
      </c>
    </row>
    <row r="55" spans="1:24" s="6" customFormat="1" ht="16.8" thickTop="1" thickBot="1" x14ac:dyDescent="0.4">
      <c r="A55" s="213" t="s">
        <v>0</v>
      </c>
      <c r="B55" s="214"/>
      <c r="C55" s="214"/>
      <c r="D55" s="214"/>
      <c r="E55" s="214"/>
      <c r="F55" s="214"/>
      <c r="G55" s="214"/>
      <c r="H55" s="215">
        <f>SUM(H45:H54)</f>
        <v>0</v>
      </c>
      <c r="I55" s="215">
        <f>SUM(I45:I54)</f>
        <v>0</v>
      </c>
      <c r="J55" s="216">
        <f>SUM(J45:J54)</f>
        <v>0</v>
      </c>
      <c r="K55" s="217"/>
      <c r="L55" s="217"/>
      <c r="M55" s="218">
        <f>SUM(M45:M54)</f>
        <v>0</v>
      </c>
      <c r="N55" s="218">
        <f>SUM(N45:N54)</f>
        <v>0</v>
      </c>
      <c r="O55" s="218">
        <f>SUM(O45:O54)</f>
        <v>0</v>
      </c>
      <c r="P55" s="218"/>
      <c r="Q55" s="219"/>
      <c r="R55" s="218">
        <f>SUM(R45:R54)</f>
        <v>0</v>
      </c>
      <c r="S55" s="218">
        <f>SUM(S45:S54)</f>
        <v>0</v>
      </c>
      <c r="T55" s="218"/>
      <c r="U55" s="218"/>
      <c r="V55" s="218"/>
      <c r="W55" s="218">
        <f>SUM(W45:W54)</f>
        <v>0</v>
      </c>
      <c r="X55" s="220">
        <f>SUM(X45:X54)</f>
        <v>0</v>
      </c>
    </row>
    <row r="56" spans="1:24" s="6" customFormat="1" ht="16.2" thickTop="1" x14ac:dyDescent="0.35">
      <c r="A56" s="221" t="s">
        <v>70</v>
      </c>
      <c r="B56" s="222"/>
      <c r="C56" s="222"/>
      <c r="D56" s="222"/>
      <c r="E56" s="222"/>
      <c r="F56" s="222"/>
      <c r="G56" s="222"/>
      <c r="H56" s="222"/>
      <c r="I56" s="222"/>
      <c r="J56" s="222"/>
      <c r="K56" s="222"/>
      <c r="L56" s="222"/>
      <c r="M56" s="222"/>
      <c r="N56" s="222"/>
      <c r="O56" s="222"/>
      <c r="P56" s="222"/>
      <c r="Q56" s="223"/>
      <c r="R56" s="222"/>
      <c r="S56" s="222"/>
      <c r="T56" s="222"/>
      <c r="U56" s="222"/>
      <c r="V56" s="222"/>
      <c r="W56" s="222"/>
      <c r="X56" s="224"/>
    </row>
    <row r="57" spans="1:24" s="6" customFormat="1" ht="15.6" x14ac:dyDescent="0.35">
      <c r="A57" s="212" t="s">
        <v>128</v>
      </c>
      <c r="B57" s="165"/>
      <c r="C57" s="165"/>
      <c r="D57" s="165"/>
      <c r="E57" s="165"/>
      <c r="F57" s="225"/>
      <c r="G57" s="165"/>
      <c r="H57" s="162"/>
      <c r="I57" s="162">
        <v>0</v>
      </c>
      <c r="J57" s="162"/>
      <c r="K57" s="165"/>
      <c r="L57" s="165"/>
      <c r="M57" s="133">
        <f t="shared" ref="M57:M66" si="17">J57*L57</f>
        <v>0</v>
      </c>
      <c r="N57" s="63">
        <f t="shared" ref="N57:N66" si="18">M57*V57</f>
        <v>0</v>
      </c>
      <c r="O57" s="63">
        <f t="shared" ref="O57:O66" si="19">M57-N57</f>
        <v>0</v>
      </c>
      <c r="P57" s="166"/>
      <c r="Q57" s="212" t="s">
        <v>37</v>
      </c>
      <c r="R57" s="68">
        <f t="shared" ref="R57:R66" si="20">IF(Q57="YES",M57,IF(F57&gt;B52,0,"Upisati iznos"))</f>
        <v>0</v>
      </c>
      <c r="S57" s="133">
        <f t="shared" ref="S57:S66" si="21">M57-R57</f>
        <v>0</v>
      </c>
      <c r="T57" s="65"/>
      <c r="U57" s="65"/>
      <c r="V57" s="65">
        <f>0.85</f>
        <v>0.85</v>
      </c>
      <c r="W57" s="133">
        <f t="shared" ref="W57:W66" si="22">R57*V57</f>
        <v>0</v>
      </c>
      <c r="X57" s="141">
        <f t="shared" ref="X57:X66" si="23">R57-W57</f>
        <v>0</v>
      </c>
    </row>
    <row r="58" spans="1:24" s="6" customFormat="1" ht="15.6" x14ac:dyDescent="0.35">
      <c r="A58" s="66" t="s">
        <v>129</v>
      </c>
      <c r="B58" s="163"/>
      <c r="C58" s="163"/>
      <c r="D58" s="163"/>
      <c r="E58" s="163"/>
      <c r="F58" s="163"/>
      <c r="G58" s="163"/>
      <c r="H58" s="164"/>
      <c r="I58" s="162">
        <v>0</v>
      </c>
      <c r="J58" s="164"/>
      <c r="K58" s="163"/>
      <c r="L58" s="165"/>
      <c r="M58" s="64">
        <f t="shared" si="17"/>
        <v>0</v>
      </c>
      <c r="N58" s="63">
        <f t="shared" si="18"/>
        <v>0</v>
      </c>
      <c r="O58" s="63">
        <f t="shared" si="19"/>
        <v>0</v>
      </c>
      <c r="P58" s="166"/>
      <c r="Q58" s="212" t="s">
        <v>37</v>
      </c>
      <c r="R58" s="68">
        <f t="shared" si="20"/>
        <v>0</v>
      </c>
      <c r="S58" s="64">
        <f t="shared" si="21"/>
        <v>0</v>
      </c>
      <c r="T58" s="65"/>
      <c r="U58" s="197"/>
      <c r="V58" s="65">
        <f t="shared" ref="V58:V66" si="24">0.85</f>
        <v>0.85</v>
      </c>
      <c r="W58" s="64">
        <f t="shared" si="22"/>
        <v>0</v>
      </c>
      <c r="X58" s="67">
        <f t="shared" si="23"/>
        <v>0</v>
      </c>
    </row>
    <row r="59" spans="1:24" s="6" customFormat="1" ht="15.6" x14ac:dyDescent="0.35">
      <c r="A59" s="66" t="s">
        <v>130</v>
      </c>
      <c r="B59" s="163"/>
      <c r="C59" s="163"/>
      <c r="D59" s="163"/>
      <c r="E59" s="163"/>
      <c r="F59" s="163"/>
      <c r="G59" s="163"/>
      <c r="H59" s="164"/>
      <c r="I59" s="162">
        <v>0</v>
      </c>
      <c r="J59" s="162"/>
      <c r="K59" s="163"/>
      <c r="L59" s="165"/>
      <c r="M59" s="64">
        <f t="shared" si="17"/>
        <v>0</v>
      </c>
      <c r="N59" s="63">
        <f t="shared" si="18"/>
        <v>0</v>
      </c>
      <c r="O59" s="63">
        <f t="shared" si="19"/>
        <v>0</v>
      </c>
      <c r="P59" s="166"/>
      <c r="Q59" s="212" t="s">
        <v>37</v>
      </c>
      <c r="R59" s="68">
        <f t="shared" si="20"/>
        <v>0</v>
      </c>
      <c r="S59" s="64">
        <f t="shared" si="21"/>
        <v>0</v>
      </c>
      <c r="T59" s="65"/>
      <c r="U59" s="197"/>
      <c r="V59" s="65">
        <f t="shared" si="24"/>
        <v>0.85</v>
      </c>
      <c r="W59" s="64">
        <f t="shared" si="22"/>
        <v>0</v>
      </c>
      <c r="X59" s="67">
        <f t="shared" si="23"/>
        <v>0</v>
      </c>
    </row>
    <row r="60" spans="1:24" s="6" customFormat="1" ht="15.6" x14ac:dyDescent="0.35">
      <c r="A60" s="66" t="s">
        <v>131</v>
      </c>
      <c r="B60" s="163"/>
      <c r="C60" s="163"/>
      <c r="D60" s="163"/>
      <c r="E60" s="163"/>
      <c r="F60" s="163"/>
      <c r="G60" s="163"/>
      <c r="H60" s="164"/>
      <c r="I60" s="162">
        <v>0</v>
      </c>
      <c r="J60" s="162"/>
      <c r="K60" s="163"/>
      <c r="L60" s="165"/>
      <c r="M60" s="64">
        <f t="shared" si="17"/>
        <v>0</v>
      </c>
      <c r="N60" s="63">
        <f t="shared" si="18"/>
        <v>0</v>
      </c>
      <c r="O60" s="63">
        <f t="shared" si="19"/>
        <v>0</v>
      </c>
      <c r="P60" s="166"/>
      <c r="Q60" s="212" t="s">
        <v>37</v>
      </c>
      <c r="R60" s="68">
        <f t="shared" si="20"/>
        <v>0</v>
      </c>
      <c r="S60" s="64">
        <f t="shared" si="21"/>
        <v>0</v>
      </c>
      <c r="T60" s="65"/>
      <c r="U60" s="197"/>
      <c r="V60" s="65">
        <f t="shared" si="24"/>
        <v>0.85</v>
      </c>
      <c r="W60" s="64">
        <f t="shared" si="22"/>
        <v>0</v>
      </c>
      <c r="X60" s="67">
        <f t="shared" si="23"/>
        <v>0</v>
      </c>
    </row>
    <row r="61" spans="1:24" s="6" customFormat="1" ht="15.6" x14ac:dyDescent="0.35">
      <c r="A61" s="66" t="s">
        <v>132</v>
      </c>
      <c r="B61" s="163"/>
      <c r="C61" s="163"/>
      <c r="D61" s="163"/>
      <c r="E61" s="163"/>
      <c r="F61" s="163"/>
      <c r="G61" s="163"/>
      <c r="H61" s="164"/>
      <c r="I61" s="162">
        <v>0</v>
      </c>
      <c r="J61" s="162"/>
      <c r="K61" s="163"/>
      <c r="L61" s="165"/>
      <c r="M61" s="64">
        <f t="shared" si="17"/>
        <v>0</v>
      </c>
      <c r="N61" s="63">
        <f t="shared" si="18"/>
        <v>0</v>
      </c>
      <c r="O61" s="63">
        <f t="shared" si="19"/>
        <v>0</v>
      </c>
      <c r="P61" s="166"/>
      <c r="Q61" s="212" t="s">
        <v>37</v>
      </c>
      <c r="R61" s="68">
        <f t="shared" si="20"/>
        <v>0</v>
      </c>
      <c r="S61" s="64">
        <f t="shared" si="21"/>
        <v>0</v>
      </c>
      <c r="T61" s="65"/>
      <c r="U61" s="197"/>
      <c r="V61" s="65">
        <f t="shared" si="24"/>
        <v>0.85</v>
      </c>
      <c r="W61" s="64">
        <f t="shared" si="22"/>
        <v>0</v>
      </c>
      <c r="X61" s="67">
        <f t="shared" si="23"/>
        <v>0</v>
      </c>
    </row>
    <row r="62" spans="1:24" s="6" customFormat="1" ht="15.6" x14ac:dyDescent="0.35">
      <c r="A62" s="66" t="s">
        <v>133</v>
      </c>
      <c r="B62" s="163"/>
      <c r="C62" s="163"/>
      <c r="D62" s="163"/>
      <c r="E62" s="163"/>
      <c r="F62" s="163"/>
      <c r="G62" s="163"/>
      <c r="H62" s="164"/>
      <c r="I62" s="162">
        <v>0</v>
      </c>
      <c r="J62" s="162"/>
      <c r="K62" s="163"/>
      <c r="L62" s="165"/>
      <c r="M62" s="64">
        <f t="shared" si="17"/>
        <v>0</v>
      </c>
      <c r="N62" s="63">
        <f t="shared" si="18"/>
        <v>0</v>
      </c>
      <c r="O62" s="63">
        <f t="shared" si="19"/>
        <v>0</v>
      </c>
      <c r="P62" s="166"/>
      <c r="Q62" s="212" t="s">
        <v>37</v>
      </c>
      <c r="R62" s="68">
        <f t="shared" si="20"/>
        <v>0</v>
      </c>
      <c r="S62" s="64">
        <f t="shared" si="21"/>
        <v>0</v>
      </c>
      <c r="T62" s="65"/>
      <c r="U62" s="197"/>
      <c r="V62" s="65">
        <f t="shared" si="24"/>
        <v>0.85</v>
      </c>
      <c r="W62" s="64">
        <f t="shared" si="22"/>
        <v>0</v>
      </c>
      <c r="X62" s="67">
        <f t="shared" si="23"/>
        <v>0</v>
      </c>
    </row>
    <row r="63" spans="1:24" s="6" customFormat="1" ht="15.6" x14ac:dyDescent="0.35">
      <c r="A63" s="66" t="s">
        <v>134</v>
      </c>
      <c r="B63" s="163"/>
      <c r="C63" s="163"/>
      <c r="D63" s="163"/>
      <c r="E63" s="163"/>
      <c r="F63" s="163"/>
      <c r="G63" s="163"/>
      <c r="H63" s="164"/>
      <c r="I63" s="162">
        <v>0</v>
      </c>
      <c r="J63" s="162"/>
      <c r="K63" s="163"/>
      <c r="L63" s="165"/>
      <c r="M63" s="64">
        <f t="shared" si="17"/>
        <v>0</v>
      </c>
      <c r="N63" s="63">
        <f t="shared" si="18"/>
        <v>0</v>
      </c>
      <c r="O63" s="63">
        <f t="shared" si="19"/>
        <v>0</v>
      </c>
      <c r="P63" s="166"/>
      <c r="Q63" s="212" t="s">
        <v>37</v>
      </c>
      <c r="R63" s="68">
        <f t="shared" si="20"/>
        <v>0</v>
      </c>
      <c r="S63" s="64">
        <f t="shared" si="21"/>
        <v>0</v>
      </c>
      <c r="T63" s="65"/>
      <c r="U63" s="197"/>
      <c r="V63" s="65">
        <f t="shared" si="24"/>
        <v>0.85</v>
      </c>
      <c r="W63" s="64">
        <f t="shared" si="22"/>
        <v>0</v>
      </c>
      <c r="X63" s="67">
        <f t="shared" si="23"/>
        <v>0</v>
      </c>
    </row>
    <row r="64" spans="1:24" s="6" customFormat="1" ht="15.6" x14ac:dyDescent="0.35">
      <c r="A64" s="66" t="s">
        <v>135</v>
      </c>
      <c r="B64" s="163"/>
      <c r="C64" s="163"/>
      <c r="D64" s="163"/>
      <c r="E64" s="163"/>
      <c r="F64" s="163"/>
      <c r="G64" s="163"/>
      <c r="H64" s="164"/>
      <c r="I64" s="162">
        <v>0</v>
      </c>
      <c r="J64" s="162"/>
      <c r="K64" s="163"/>
      <c r="L64" s="165"/>
      <c r="M64" s="64">
        <f t="shared" si="17"/>
        <v>0</v>
      </c>
      <c r="N64" s="63">
        <f t="shared" si="18"/>
        <v>0</v>
      </c>
      <c r="O64" s="63">
        <f t="shared" si="19"/>
        <v>0</v>
      </c>
      <c r="P64" s="166"/>
      <c r="Q64" s="212" t="s">
        <v>37</v>
      </c>
      <c r="R64" s="68">
        <f t="shared" si="20"/>
        <v>0</v>
      </c>
      <c r="S64" s="64">
        <f t="shared" si="21"/>
        <v>0</v>
      </c>
      <c r="T64" s="65"/>
      <c r="U64" s="197"/>
      <c r="V64" s="65">
        <f t="shared" si="24"/>
        <v>0.85</v>
      </c>
      <c r="W64" s="64">
        <f t="shared" si="22"/>
        <v>0</v>
      </c>
      <c r="X64" s="67">
        <f t="shared" si="23"/>
        <v>0</v>
      </c>
    </row>
    <row r="65" spans="1:24" s="6" customFormat="1" ht="15.6" x14ac:dyDescent="0.35">
      <c r="A65" s="66" t="s">
        <v>136</v>
      </c>
      <c r="B65" s="163"/>
      <c r="C65" s="163"/>
      <c r="D65" s="163"/>
      <c r="E65" s="163"/>
      <c r="F65" s="163"/>
      <c r="G65" s="163"/>
      <c r="H65" s="164"/>
      <c r="I65" s="162">
        <v>0</v>
      </c>
      <c r="J65" s="162"/>
      <c r="K65" s="163"/>
      <c r="L65" s="165"/>
      <c r="M65" s="64">
        <f t="shared" si="17"/>
        <v>0</v>
      </c>
      <c r="N65" s="63">
        <f t="shared" si="18"/>
        <v>0</v>
      </c>
      <c r="O65" s="63">
        <f t="shared" si="19"/>
        <v>0</v>
      </c>
      <c r="P65" s="166"/>
      <c r="Q65" s="212" t="s">
        <v>37</v>
      </c>
      <c r="R65" s="68">
        <f t="shared" si="20"/>
        <v>0</v>
      </c>
      <c r="S65" s="64">
        <f t="shared" si="21"/>
        <v>0</v>
      </c>
      <c r="T65" s="65"/>
      <c r="U65" s="197"/>
      <c r="V65" s="65">
        <f t="shared" si="24"/>
        <v>0.85</v>
      </c>
      <c r="W65" s="64">
        <f t="shared" si="22"/>
        <v>0</v>
      </c>
      <c r="X65" s="67">
        <f t="shared" si="23"/>
        <v>0</v>
      </c>
    </row>
    <row r="66" spans="1:24" s="6" customFormat="1" ht="16.2" thickBot="1" x14ac:dyDescent="0.4">
      <c r="A66" s="66" t="s">
        <v>137</v>
      </c>
      <c r="B66" s="163"/>
      <c r="C66" s="163"/>
      <c r="D66" s="163"/>
      <c r="E66" s="163"/>
      <c r="F66" s="163"/>
      <c r="G66" s="163"/>
      <c r="H66" s="164"/>
      <c r="I66" s="162">
        <v>0</v>
      </c>
      <c r="J66" s="162"/>
      <c r="K66" s="163"/>
      <c r="L66" s="165"/>
      <c r="M66" s="64">
        <f t="shared" si="17"/>
        <v>0</v>
      </c>
      <c r="N66" s="63">
        <f t="shared" si="18"/>
        <v>0</v>
      </c>
      <c r="O66" s="63">
        <f t="shared" si="19"/>
        <v>0</v>
      </c>
      <c r="P66" s="166"/>
      <c r="Q66" s="212" t="s">
        <v>37</v>
      </c>
      <c r="R66" s="68">
        <f t="shared" si="20"/>
        <v>0</v>
      </c>
      <c r="S66" s="64">
        <f t="shared" si="21"/>
        <v>0</v>
      </c>
      <c r="T66" s="65"/>
      <c r="U66" s="197"/>
      <c r="V66" s="65">
        <f t="shared" si="24"/>
        <v>0.85</v>
      </c>
      <c r="W66" s="64">
        <f t="shared" si="22"/>
        <v>0</v>
      </c>
      <c r="X66" s="67">
        <f t="shared" si="23"/>
        <v>0</v>
      </c>
    </row>
    <row r="67" spans="1:24" s="6" customFormat="1" ht="16.8" thickTop="1" thickBot="1" x14ac:dyDescent="0.4">
      <c r="A67" s="226" t="s">
        <v>0</v>
      </c>
      <c r="B67" s="227"/>
      <c r="C67" s="227"/>
      <c r="D67" s="227"/>
      <c r="E67" s="227"/>
      <c r="F67" s="227"/>
      <c r="G67" s="227"/>
      <c r="H67" s="228">
        <f>SUM(H57:H66)</f>
        <v>0</v>
      </c>
      <c r="I67" s="228">
        <f>SUM(I57:I66)</f>
        <v>0</v>
      </c>
      <c r="J67" s="228">
        <f>SUM(J57:J66)</f>
        <v>0</v>
      </c>
      <c r="K67" s="227"/>
      <c r="L67" s="227"/>
      <c r="M67" s="229">
        <f>SUM(M57:M66)</f>
        <v>0</v>
      </c>
      <c r="N67" s="229">
        <f>SUM(N57:N66)</f>
        <v>0</v>
      </c>
      <c r="O67" s="229">
        <f>SUM(O57:O66)</f>
        <v>0</v>
      </c>
      <c r="P67" s="229"/>
      <c r="Q67" s="230"/>
      <c r="R67" s="229">
        <f>SUM(R57:R66)</f>
        <v>0</v>
      </c>
      <c r="S67" s="229">
        <f>SUM(S57:S66)</f>
        <v>0</v>
      </c>
      <c r="T67" s="229"/>
      <c r="U67" s="229"/>
      <c r="V67" s="229"/>
      <c r="W67" s="229">
        <f>SUM(W57:W66)</f>
        <v>0</v>
      </c>
      <c r="X67" s="231">
        <f>SUM(X57:X66)</f>
        <v>0</v>
      </c>
    </row>
    <row r="68" spans="1:24" s="26" customFormat="1" ht="16.8" thickTop="1" thickBot="1" x14ac:dyDescent="0.4">
      <c r="A68" s="232" t="s">
        <v>0</v>
      </c>
      <c r="B68" s="233"/>
      <c r="C68" s="233"/>
      <c r="D68" s="233"/>
      <c r="E68" s="233"/>
      <c r="F68" s="233"/>
      <c r="G68" s="233"/>
      <c r="H68" s="233"/>
      <c r="I68" s="233"/>
      <c r="J68" s="233"/>
      <c r="K68" s="233"/>
      <c r="L68" s="233"/>
      <c r="M68" s="234">
        <f>M28+M29+M30+M31+M43+M55+M67</f>
        <v>0</v>
      </c>
      <c r="N68" s="234">
        <f>N28+N29+N30+N31+N43+N55+N67</f>
        <v>0</v>
      </c>
      <c r="O68" s="234">
        <f>O28+O29+O30+O31+O43+O55+O67</f>
        <v>0</v>
      </c>
      <c r="P68" s="234"/>
      <c r="Q68" s="235"/>
      <c r="R68" s="234">
        <f t="shared" ref="R68" si="25">R28+R29+R30+R31+R43+R55+R67</f>
        <v>0</v>
      </c>
      <c r="S68" s="234">
        <f t="shared" ref="S68" si="26">S28+S29+S30+S31+S43+S55+S67</f>
        <v>0</v>
      </c>
      <c r="T68" s="234"/>
      <c r="U68" s="234">
        <f t="shared" ref="U68" si="27">U28+U29+U30+U31+U43+U55+U67</f>
        <v>0</v>
      </c>
      <c r="V68" s="234"/>
      <c r="W68" s="234">
        <f t="shared" ref="W68" si="28">W28+W29+W30+W31+W43+W55+W67</f>
        <v>0</v>
      </c>
      <c r="X68" s="236">
        <f t="shared" ref="X68" si="29">X28+X29+X30+X31+X43+X55+X67</f>
        <v>0</v>
      </c>
    </row>
    <row r="69" spans="1:24" s="26" customFormat="1" ht="15.6" x14ac:dyDescent="0.35">
      <c r="M69" s="27"/>
      <c r="N69" s="27"/>
      <c r="O69" s="27"/>
      <c r="P69" s="27"/>
      <c r="Q69" s="27"/>
      <c r="R69" s="27"/>
      <c r="S69" s="27"/>
      <c r="T69" s="27"/>
      <c r="U69" s="27"/>
      <c r="V69" s="27"/>
      <c r="W69" s="27"/>
      <c r="X69" s="27"/>
    </row>
    <row r="70" spans="1:24" s="26" customFormat="1" ht="15.6" x14ac:dyDescent="0.35">
      <c r="M70" s="27"/>
      <c r="N70" s="27"/>
      <c r="O70" s="27"/>
      <c r="P70" s="27"/>
      <c r="Q70" s="27"/>
      <c r="R70" s="27"/>
      <c r="S70" s="27"/>
      <c r="T70" s="27"/>
      <c r="U70" s="27"/>
      <c r="V70" s="27"/>
      <c r="W70" s="27"/>
      <c r="X70" s="27"/>
    </row>
    <row r="71" spans="1:24" s="26" customFormat="1" ht="16.2" thickBot="1" x14ac:dyDescent="0.4">
      <c r="M71" s="27"/>
      <c r="N71" s="27"/>
      <c r="O71" s="27"/>
      <c r="P71" s="27"/>
      <c r="Q71" s="27"/>
      <c r="R71" s="278" t="s">
        <v>60</v>
      </c>
      <c r="S71" s="278"/>
      <c r="T71" s="278"/>
      <c r="U71" s="278"/>
      <c r="V71" s="278"/>
      <c r="W71" s="278"/>
      <c r="X71" s="278"/>
    </row>
    <row r="72" spans="1:24" s="6" customFormat="1" ht="51" customHeight="1" x14ac:dyDescent="0.4">
      <c r="R72" s="60"/>
      <c r="S72" s="61" t="s">
        <v>44</v>
      </c>
      <c r="T72" s="61" t="s">
        <v>61</v>
      </c>
      <c r="U72" s="61" t="s">
        <v>62</v>
      </c>
      <c r="V72" s="61" t="s">
        <v>63</v>
      </c>
      <c r="W72" s="61" t="s">
        <v>64</v>
      </c>
      <c r="X72" s="62" t="s">
        <v>49</v>
      </c>
    </row>
    <row r="73" spans="1:24" s="6" customFormat="1" ht="24.75" customHeight="1" x14ac:dyDescent="0.35">
      <c r="L73" s="26"/>
      <c r="M73" s="27"/>
      <c r="R73" s="28" t="s">
        <v>71</v>
      </c>
      <c r="S73" s="29">
        <f>M28</f>
        <v>0</v>
      </c>
      <c r="T73" s="29">
        <f t="shared" ref="T73:U76" si="30">R28</f>
        <v>0</v>
      </c>
      <c r="U73" s="30">
        <f t="shared" si="30"/>
        <v>0</v>
      </c>
      <c r="V73" s="31">
        <f>IF(S73,T73/S73,0)</f>
        <v>0</v>
      </c>
      <c r="W73" s="29">
        <f t="shared" ref="W73:X76" si="31">W28</f>
        <v>0</v>
      </c>
      <c r="X73" s="32">
        <f t="shared" si="31"/>
        <v>0</v>
      </c>
    </row>
    <row r="74" spans="1:24" s="6" customFormat="1" ht="24" customHeight="1" x14ac:dyDescent="0.35">
      <c r="R74" s="33" t="s">
        <v>58</v>
      </c>
      <c r="S74" s="14">
        <f>M29</f>
        <v>0</v>
      </c>
      <c r="T74" s="14">
        <f t="shared" si="30"/>
        <v>0</v>
      </c>
      <c r="U74" s="34">
        <f t="shared" si="30"/>
        <v>0</v>
      </c>
      <c r="V74" s="35">
        <f t="shared" ref="V74:V79" si="32">IF(S74,T74/S74,0)</f>
        <v>0</v>
      </c>
      <c r="W74" s="14">
        <f t="shared" si="31"/>
        <v>0</v>
      </c>
      <c r="X74" s="15">
        <f t="shared" si="31"/>
        <v>0</v>
      </c>
    </row>
    <row r="75" spans="1:24" s="6" customFormat="1" ht="31.2" x14ac:dyDescent="0.35">
      <c r="R75" s="58" t="s">
        <v>67</v>
      </c>
      <c r="S75" s="17">
        <f>M30</f>
        <v>0</v>
      </c>
      <c r="T75" s="17">
        <f t="shared" si="30"/>
        <v>0</v>
      </c>
      <c r="U75" s="36">
        <f t="shared" si="30"/>
        <v>0</v>
      </c>
      <c r="V75" s="37">
        <f t="shared" si="32"/>
        <v>0</v>
      </c>
      <c r="W75" s="17">
        <f t="shared" si="31"/>
        <v>0</v>
      </c>
      <c r="X75" s="18">
        <f t="shared" si="31"/>
        <v>0</v>
      </c>
    </row>
    <row r="76" spans="1:24" s="6" customFormat="1" ht="33" customHeight="1" x14ac:dyDescent="0.35">
      <c r="R76" s="38" t="s">
        <v>68</v>
      </c>
      <c r="S76" s="20">
        <f>M31</f>
        <v>0</v>
      </c>
      <c r="T76" s="20">
        <f t="shared" si="30"/>
        <v>0</v>
      </c>
      <c r="U76" s="39">
        <f t="shared" si="30"/>
        <v>0</v>
      </c>
      <c r="V76" s="40">
        <f t="shared" si="32"/>
        <v>0</v>
      </c>
      <c r="W76" s="20">
        <f t="shared" si="31"/>
        <v>0</v>
      </c>
      <c r="X76" s="21">
        <f t="shared" si="31"/>
        <v>0</v>
      </c>
    </row>
    <row r="77" spans="1:24" s="6" customFormat="1" ht="31.2" x14ac:dyDescent="0.35">
      <c r="R77" s="57" t="s">
        <v>69</v>
      </c>
      <c r="S77" s="41">
        <f>M43</f>
        <v>0</v>
      </c>
      <c r="T77" s="41">
        <f>R43</f>
        <v>0</v>
      </c>
      <c r="U77" s="41">
        <f>S43</f>
        <v>0</v>
      </c>
      <c r="V77" s="42">
        <f t="shared" si="32"/>
        <v>0</v>
      </c>
      <c r="W77" s="41">
        <f>W43</f>
        <v>0</v>
      </c>
      <c r="X77" s="43">
        <f>X43</f>
        <v>0</v>
      </c>
    </row>
    <row r="78" spans="1:24" s="6" customFormat="1" ht="24" customHeight="1" x14ac:dyDescent="0.35">
      <c r="R78" s="59" t="s">
        <v>59</v>
      </c>
      <c r="S78" s="44">
        <f>M55</f>
        <v>0</v>
      </c>
      <c r="T78" s="44">
        <f>R55</f>
        <v>0</v>
      </c>
      <c r="U78" s="44">
        <f>S55</f>
        <v>0</v>
      </c>
      <c r="V78" s="45">
        <f t="shared" si="32"/>
        <v>0</v>
      </c>
      <c r="W78" s="44">
        <f>W55</f>
        <v>0</v>
      </c>
      <c r="X78" s="46">
        <f>X55</f>
        <v>0</v>
      </c>
    </row>
    <row r="79" spans="1:24" s="6" customFormat="1" ht="15.6" x14ac:dyDescent="0.35">
      <c r="R79" s="56" t="s">
        <v>70</v>
      </c>
      <c r="S79" s="47">
        <f>M67</f>
        <v>0</v>
      </c>
      <c r="T79" s="47">
        <f>R67</f>
        <v>0</v>
      </c>
      <c r="U79" s="47">
        <f>S67</f>
        <v>0</v>
      </c>
      <c r="V79" s="48">
        <f t="shared" si="32"/>
        <v>0</v>
      </c>
      <c r="W79" s="47">
        <f>W67</f>
        <v>0</v>
      </c>
      <c r="X79" s="49">
        <f>X67</f>
        <v>0</v>
      </c>
    </row>
    <row r="80" spans="1:24" s="6" customFormat="1" ht="25.5" customHeight="1" thickBot="1" x14ac:dyDescent="0.4">
      <c r="R80" s="50" t="s">
        <v>0</v>
      </c>
      <c r="S80" s="51">
        <f>SUM(S73:S79)</f>
        <v>0</v>
      </c>
      <c r="T80" s="51">
        <f t="shared" ref="T80:X80" si="33">SUM(T73:T79)</f>
        <v>0</v>
      </c>
      <c r="U80" s="51">
        <f t="shared" si="33"/>
        <v>0</v>
      </c>
      <c r="V80" s="52">
        <f>IF(S80,T80/S80,0)</f>
        <v>0</v>
      </c>
      <c r="W80" s="51">
        <f t="shared" si="33"/>
        <v>0</v>
      </c>
      <c r="X80" s="53">
        <f t="shared" si="33"/>
        <v>0</v>
      </c>
    </row>
    <row r="81" spans="18:20" s="6" customFormat="1" ht="16.2" thickBot="1" x14ac:dyDescent="0.4"/>
    <row r="82" spans="18:20" s="6" customFormat="1" ht="16.2" thickBot="1" x14ac:dyDescent="0.4">
      <c r="R82" s="54" t="s">
        <v>65</v>
      </c>
      <c r="S82" s="55">
        <f>SUM(S83:S96)</f>
        <v>0</v>
      </c>
      <c r="T82" s="6" t="str">
        <f>IF(U80=S82,"OK","FALSE")</f>
        <v>OK</v>
      </c>
    </row>
    <row r="83" spans="18:20" s="6" customFormat="1" ht="16.2" thickTop="1" x14ac:dyDescent="0.35">
      <c r="R83" s="25" t="s">
        <v>1</v>
      </c>
      <c r="S83" s="23">
        <f>SUMIF(T28:T66,"Incomplete audit trail",S28:S66)</f>
        <v>0</v>
      </c>
    </row>
    <row r="84" spans="18:20" s="6" customFormat="1" ht="15.6" x14ac:dyDescent="0.35">
      <c r="R84" s="22" t="s">
        <v>2</v>
      </c>
      <c r="S84" s="24">
        <f>SUMIF(T28:T66,"No or insufficient link to project",S28:S66)</f>
        <v>0</v>
      </c>
    </row>
    <row r="85" spans="18:20" s="6" customFormat="1" ht="15.6" x14ac:dyDescent="0.35">
      <c r="R85" s="22" t="s">
        <v>3</v>
      </c>
      <c r="S85" s="24">
        <f>SUMIF(T28:T67,"Cost is not approved in the last version of the budget",S28:S67)</f>
        <v>0</v>
      </c>
    </row>
    <row r="86" spans="18:20" s="6" customFormat="1" ht="15.6" x14ac:dyDescent="0.35">
      <c r="R86" s="22" t="s">
        <v>4</v>
      </c>
      <c r="S86" s="24">
        <f>SUMIF(T28:T66,"Cost was paid outside of the reporting period",S28:S66)</f>
        <v>0</v>
      </c>
    </row>
    <row r="87" spans="18:20" s="6" customFormat="1" ht="15.6" x14ac:dyDescent="0.35">
      <c r="R87" s="22" t="s">
        <v>5</v>
      </c>
      <c r="S87" s="24">
        <f>SUMIF(T29:T67,"Miscalculation",S29:S67)</f>
        <v>0</v>
      </c>
    </row>
    <row r="88" spans="18:20" s="6" customFormat="1" ht="15.6" x14ac:dyDescent="0.35">
      <c r="R88" s="22" t="s">
        <v>6</v>
      </c>
      <c r="S88" s="24">
        <f>SUMIF(T28:T66,"Double funding",S28:S66)</f>
        <v>0</v>
      </c>
    </row>
    <row r="89" spans="18:20" s="6" customFormat="1" ht="15.6" x14ac:dyDescent="0.35">
      <c r="R89" s="22" t="s">
        <v>7</v>
      </c>
      <c r="S89" s="24">
        <f>SUMIF(T28:T67,"Cost declared twice",S28:S67)</f>
        <v>0</v>
      </c>
    </row>
    <row r="90" spans="18:20" s="6" customFormat="1" ht="15.6" x14ac:dyDescent="0.35">
      <c r="R90" s="22" t="s">
        <v>8</v>
      </c>
      <c r="S90" s="24">
        <f>SUMIF(T28:T66,"VAT not eligible",S28:S66)</f>
        <v>0</v>
      </c>
    </row>
    <row r="91" spans="18:20" s="6" customFormat="1" ht="15.6" x14ac:dyDescent="0.35">
      <c r="R91" s="22" t="s">
        <v>9</v>
      </c>
      <c r="S91" s="24">
        <f>SUMIF(T28:T67,"Breach of approved budget",S28:S67)</f>
        <v>0</v>
      </c>
    </row>
    <row r="92" spans="18:20" s="6" customFormat="1" ht="15.6" x14ac:dyDescent="0.35">
      <c r="R92" s="22" t="s">
        <v>10</v>
      </c>
      <c r="S92" s="24">
        <f>SUMIF(T28:T66,"Incorrect public procurement",S28:S66)</f>
        <v>0</v>
      </c>
    </row>
    <row r="93" spans="18:20" ht="15.6" x14ac:dyDescent="0.35">
      <c r="R93" s="22" t="s">
        <v>11</v>
      </c>
      <c r="S93" s="1">
        <f>SUMIF(T28:T67,"Information and publicity error",S28:S67)</f>
        <v>0</v>
      </c>
    </row>
    <row r="94" spans="18:20" ht="15.6" x14ac:dyDescent="0.35">
      <c r="R94" s="22" t="s">
        <v>12</v>
      </c>
      <c r="S94" s="1">
        <f>SUMIF(T28:T66,"Breach of sound financial management principle",S28:S66)</f>
        <v>0</v>
      </c>
    </row>
    <row r="95" spans="18:20" ht="15.6" x14ac:dyDescent="0.35">
      <c r="R95" s="22" t="s">
        <v>13</v>
      </c>
      <c r="S95" s="1">
        <f>SUMIF(T28:T66,"Other ineligible expenditure",S28:S66)</f>
        <v>0</v>
      </c>
    </row>
    <row r="96" spans="18:20" ht="16.2" thickBot="1" x14ac:dyDescent="0.4">
      <c r="R96" s="151" t="s">
        <v>14</v>
      </c>
      <c r="S96" s="2">
        <f>SUMIF(T28:T66,"Other",S28:S66)</f>
        <v>0</v>
      </c>
    </row>
  </sheetData>
  <sheetProtection algorithmName="SHA-512" hashValue="uPF/8kirDybd8MASPsTqoFu9bXZ7BloNqoGCP0674PSFd/ayY/6QcH5scmCvmn+31a5eiS7VqN9uV6v1sGwDIA==" saltValue="di2tQOY+gjT376wg8TFi6A==" spinCount="100000" sheet="1" objects="1" scenarios="1"/>
  <dataConsolidate/>
  <mergeCells count="20">
    <mergeCell ref="A10:X10"/>
    <mergeCell ref="B13:G13"/>
    <mergeCell ref="B14:G14"/>
    <mergeCell ref="B16:G16"/>
    <mergeCell ref="B20:G20"/>
    <mergeCell ref="B12:G12"/>
    <mergeCell ref="B21:G21"/>
    <mergeCell ref="B15:G15"/>
    <mergeCell ref="B17:G17"/>
    <mergeCell ref="B18:G18"/>
    <mergeCell ref="B19:G19"/>
    <mergeCell ref="B23:G23"/>
    <mergeCell ref="A26:O26"/>
    <mergeCell ref="Q26:X26"/>
    <mergeCell ref="R71:X71"/>
    <mergeCell ref="B22:G22"/>
    <mergeCell ref="B29:L29"/>
    <mergeCell ref="B30:L30"/>
    <mergeCell ref="B31:L31"/>
    <mergeCell ref="B28:L28"/>
  </mergeCells>
  <dataValidations count="1">
    <dataValidation allowBlank="1" showDropDown="1" showInputMessage="1" showErrorMessage="1" sqref="N29:P31" xr:uid="{2D9BBD39-3E1A-4CE2-BC96-BC6D25D4A4E8}"/>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31E725DD-947F-46C9-8D56-7AA8F82873F2}">
          <x14:formula1>
            <xm:f>Sheet!$B$4:$B$5</xm:f>
          </x14:formula1>
          <xm:sqref>Q45:Q54 Q33:Q42 Q57:Q66 Q28:Q31 B23:G24</xm:sqref>
        </x14:dataValidation>
        <x14:dataValidation type="list" allowBlank="1" showInputMessage="1" showErrorMessage="1" xr:uid="{4B407757-8DB6-4874-ADBB-D629AD6EAB52}">
          <x14:formula1>
            <xm:f>Sheet!$B$14:$B$27</xm:f>
          </x14:formula1>
          <xm:sqref>T28:T31 T33:T42 T45:T54 T57:T66</xm:sqref>
        </x14:dataValidation>
        <x14:dataValidation type="list" allowBlank="1" showInputMessage="1" showErrorMessage="1" xr:uid="{AD1AC804-DA69-40CD-9289-62DD3677AEC7}">
          <x14:formula1>
            <xm:f>Sheet!$B$30:$B$34</xm:f>
          </x14:formula1>
          <xm:sqref>G34 G36:G41</xm:sqref>
        </x14:dataValidation>
        <x14:dataValidation type="list" allowBlank="1" showInputMessage="1" xr:uid="{11E6EB4A-B8B0-4610-9430-468E856C123D}">
          <x14:formula1>
            <xm:f>Sheet!$B$30:$B$33</xm:f>
          </x14:formula1>
          <xm:sqref>G33 G35 G45:G54 G42 G57:G66</xm:sqref>
        </x14:dataValidation>
        <x14:dataValidation type="list" allowBlank="1" showInputMessage="1" showErrorMessage="1" xr:uid="{38FEDBB2-20E3-49A9-887B-EF98D76A3635}">
          <x14:formula1>
            <xm:f>Sheet!$B$7:$B$10</xm:f>
          </x14:formula1>
          <xm:sqref>N104:P106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C4B63-2A35-49A2-A106-8705702FB9ED}">
  <dimension ref="A12:F46"/>
  <sheetViews>
    <sheetView topLeftCell="A39" zoomScale="87" zoomScaleNormal="87" workbookViewId="0">
      <selection activeCell="B54" sqref="B54"/>
    </sheetView>
  </sheetViews>
  <sheetFormatPr defaultRowHeight="14.4" x14ac:dyDescent="0.3"/>
  <cols>
    <col min="1" max="1" width="53.6640625" customWidth="1"/>
    <col min="2" max="2" width="38.109375" customWidth="1"/>
    <col min="3" max="3" width="45.88671875" customWidth="1"/>
    <col min="4" max="4" width="72.33203125" customWidth="1"/>
    <col min="5" max="5" width="31.5546875" customWidth="1"/>
    <col min="6" max="6" width="36" customWidth="1"/>
  </cols>
  <sheetData>
    <row r="12" spans="1:4" ht="24" x14ac:dyDescent="0.55000000000000004">
      <c r="A12" s="307" t="s">
        <v>111</v>
      </c>
      <c r="B12" s="307"/>
      <c r="C12" s="307"/>
      <c r="D12" s="307"/>
    </row>
    <row r="13" spans="1:4" ht="15" thickBot="1" x14ac:dyDescent="0.35"/>
    <row r="14" spans="1:4" ht="18" customHeight="1" thickBot="1" x14ac:dyDescent="0.35">
      <c r="A14" s="143" t="s">
        <v>145</v>
      </c>
      <c r="B14" s="301" t="str">
        <f>'FR Financial Report'!B12</f>
        <v>2nd Call</v>
      </c>
      <c r="C14" s="302"/>
      <c r="D14" s="303"/>
    </row>
    <row r="15" spans="1:4" ht="15.75" customHeight="1" thickBot="1" x14ac:dyDescent="0.35">
      <c r="A15" s="144" t="s">
        <v>125</v>
      </c>
      <c r="B15" s="301">
        <f>'FR Financial Report'!B13</f>
        <v>0</v>
      </c>
      <c r="C15" s="302"/>
      <c r="D15" s="303"/>
    </row>
    <row r="16" spans="1:4" ht="18" customHeight="1" thickBot="1" x14ac:dyDescent="0.35">
      <c r="A16" s="144" t="s">
        <v>107</v>
      </c>
      <c r="B16" s="301">
        <f>'FR Financial Report'!B14</f>
        <v>0</v>
      </c>
      <c r="C16" s="302"/>
      <c r="D16" s="303"/>
    </row>
    <row r="17" spans="1:5" ht="18.75" customHeight="1" thickBot="1" x14ac:dyDescent="0.35">
      <c r="A17" s="144" t="s">
        <v>123</v>
      </c>
      <c r="B17" s="301">
        <f>'FR Financial Report'!B15</f>
        <v>0</v>
      </c>
      <c r="C17" s="302"/>
      <c r="D17" s="303"/>
    </row>
    <row r="18" spans="1:5" ht="15.75" customHeight="1" thickBot="1" x14ac:dyDescent="0.35">
      <c r="A18" s="144" t="s">
        <v>108</v>
      </c>
      <c r="B18" s="301">
        <f>'FR Financial Report'!B16</f>
        <v>0</v>
      </c>
      <c r="C18" s="302"/>
      <c r="D18" s="303"/>
    </row>
    <row r="19" spans="1:5" ht="15" customHeight="1" thickBot="1" x14ac:dyDescent="0.35">
      <c r="A19" s="144" t="s">
        <v>151</v>
      </c>
      <c r="B19" s="301">
        <f>'FR Financial Report'!B17</f>
        <v>0</v>
      </c>
      <c r="C19" s="302"/>
      <c r="D19" s="303"/>
    </row>
    <row r="20" spans="1:5" ht="14.25" customHeight="1" thickBot="1" x14ac:dyDescent="0.35">
      <c r="A20" s="144" t="s">
        <v>152</v>
      </c>
      <c r="B20" s="301">
        <f>'FR Financial Report'!B18</f>
        <v>0</v>
      </c>
      <c r="C20" s="302"/>
      <c r="D20" s="303"/>
    </row>
    <row r="21" spans="1:5" ht="15.75" customHeight="1" thickBot="1" x14ac:dyDescent="0.35">
      <c r="A21" s="144" t="s">
        <v>109</v>
      </c>
      <c r="B21" s="301">
        <f>'FR Financial Report'!B19</f>
        <v>0</v>
      </c>
      <c r="C21" s="302"/>
      <c r="D21" s="303"/>
    </row>
    <row r="22" spans="1:5" ht="17.25" customHeight="1" thickBot="1" x14ac:dyDescent="0.35">
      <c r="A22" s="144" t="s">
        <v>110</v>
      </c>
      <c r="B22" s="301">
        <f>'FR Financial Report'!B20</f>
        <v>0</v>
      </c>
      <c r="C22" s="302"/>
      <c r="D22" s="303"/>
    </row>
    <row r="23" spans="1:5" ht="18" customHeight="1" thickBot="1" x14ac:dyDescent="0.35">
      <c r="A23" s="144" t="s">
        <v>153</v>
      </c>
      <c r="B23" s="301">
        <f>'FR Financial Report'!B21</f>
        <v>0</v>
      </c>
      <c r="C23" s="302"/>
      <c r="D23" s="303"/>
    </row>
    <row r="24" spans="1:5" ht="18" customHeight="1" thickBot="1" x14ac:dyDescent="0.35">
      <c r="A24" s="143" t="s">
        <v>154</v>
      </c>
      <c r="B24" s="301">
        <f>'FR Financial Report'!B22</f>
        <v>0</v>
      </c>
      <c r="C24" s="302"/>
      <c r="D24" s="303"/>
    </row>
    <row r="25" spans="1:5" ht="15" thickBot="1" x14ac:dyDescent="0.35">
      <c r="B25" s="142"/>
    </row>
    <row r="26" spans="1:5" ht="261" customHeight="1" thickBot="1" x14ac:dyDescent="0.35">
      <c r="A26" s="143" t="s">
        <v>168</v>
      </c>
      <c r="B26" s="304"/>
      <c r="C26" s="305"/>
      <c r="D26" s="306"/>
    </row>
    <row r="27" spans="1:5" ht="31.8" thickBot="1" x14ac:dyDescent="0.35">
      <c r="A27" s="314" t="s">
        <v>112</v>
      </c>
      <c r="B27" s="145" t="s">
        <v>160</v>
      </c>
      <c r="C27" s="146" t="s">
        <v>162</v>
      </c>
      <c r="D27" s="146" t="s">
        <v>161</v>
      </c>
      <c r="E27" s="248"/>
    </row>
    <row r="28" spans="1:5" ht="16.2" thickBot="1" x14ac:dyDescent="0.35">
      <c r="A28" s="315"/>
      <c r="B28" s="167"/>
      <c r="C28" s="168"/>
      <c r="D28" s="168"/>
    </row>
    <row r="29" spans="1:5" ht="16.2" thickBot="1" x14ac:dyDescent="0.35">
      <c r="A29" s="315"/>
      <c r="B29" s="167"/>
      <c r="C29" s="168"/>
      <c r="D29" s="168"/>
    </row>
    <row r="30" spans="1:5" ht="16.2" thickBot="1" x14ac:dyDescent="0.35">
      <c r="A30" s="315"/>
      <c r="B30" s="167"/>
      <c r="C30" s="168"/>
      <c r="D30" s="168"/>
    </row>
    <row r="31" spans="1:5" ht="16.2" thickBot="1" x14ac:dyDescent="0.35">
      <c r="A31" s="315"/>
      <c r="B31" s="167"/>
      <c r="C31" s="168"/>
      <c r="D31" s="168"/>
    </row>
    <row r="32" spans="1:5" ht="16.2" thickBot="1" x14ac:dyDescent="0.35">
      <c r="A32" s="315"/>
      <c r="B32" s="167"/>
      <c r="C32" s="168"/>
      <c r="D32" s="168"/>
    </row>
    <row r="33" spans="1:6" ht="16.2" thickBot="1" x14ac:dyDescent="0.35">
      <c r="A33" s="316"/>
      <c r="B33" s="167"/>
      <c r="C33" s="168"/>
      <c r="D33" s="168"/>
    </row>
    <row r="34" spans="1:6" ht="147" customHeight="1" thickBot="1" x14ac:dyDescent="0.35">
      <c r="A34" s="143" t="s">
        <v>166</v>
      </c>
      <c r="B34" s="308"/>
      <c r="C34" s="309"/>
      <c r="D34" s="310"/>
    </row>
    <row r="35" spans="1:6" ht="171" customHeight="1" thickBot="1" x14ac:dyDescent="0.35">
      <c r="A35" s="150" t="s">
        <v>167</v>
      </c>
      <c r="B35" s="241" t="s">
        <v>139</v>
      </c>
      <c r="C35" s="242" t="s">
        <v>155</v>
      </c>
      <c r="D35" s="247" t="s">
        <v>156</v>
      </c>
      <c r="E35" s="241" t="s">
        <v>157</v>
      </c>
      <c r="F35" s="241" t="s">
        <v>158</v>
      </c>
    </row>
    <row r="36" spans="1:6" ht="99" customHeight="1" thickBot="1" x14ac:dyDescent="0.35">
      <c r="A36" s="147" t="s">
        <v>114</v>
      </c>
      <c r="B36" s="318"/>
      <c r="C36" s="319"/>
      <c r="D36" s="318"/>
      <c r="E36" s="320"/>
      <c r="F36" s="321"/>
    </row>
    <row r="37" spans="1:6" ht="99" customHeight="1" thickBot="1" x14ac:dyDescent="0.35">
      <c r="A37" s="147" t="s">
        <v>115</v>
      </c>
      <c r="B37" s="318"/>
      <c r="C37" s="319"/>
      <c r="D37" s="318"/>
      <c r="E37" s="321"/>
      <c r="F37" s="321"/>
    </row>
    <row r="38" spans="1:6" ht="99" customHeight="1" thickBot="1" x14ac:dyDescent="0.35">
      <c r="A38" s="147" t="s">
        <v>116</v>
      </c>
      <c r="B38" s="318"/>
      <c r="C38" s="319"/>
      <c r="D38" s="318"/>
      <c r="E38" s="321"/>
      <c r="F38" s="321"/>
    </row>
    <row r="39" spans="1:6" ht="99" customHeight="1" thickBot="1" x14ac:dyDescent="0.35">
      <c r="A39" s="147" t="s">
        <v>117</v>
      </c>
      <c r="B39" s="318"/>
      <c r="C39" s="319"/>
      <c r="D39" s="318"/>
      <c r="E39" s="321"/>
      <c r="F39" s="321"/>
    </row>
    <row r="40" spans="1:6" ht="171" customHeight="1" thickBot="1" x14ac:dyDescent="0.35">
      <c r="A40" s="144" t="s">
        <v>165</v>
      </c>
      <c r="B40" s="311"/>
      <c r="C40" s="312"/>
      <c r="D40" s="313"/>
    </row>
    <row r="41" spans="1:6" ht="108" customHeight="1" thickBot="1" x14ac:dyDescent="0.35">
      <c r="A41" s="148" t="s">
        <v>138</v>
      </c>
      <c r="B41" s="298"/>
      <c r="C41" s="299"/>
      <c r="D41" s="300"/>
    </row>
    <row r="42" spans="1:6" ht="139.5" customHeight="1" thickBot="1" x14ac:dyDescent="0.35">
      <c r="A42" s="148" t="s">
        <v>159</v>
      </c>
      <c r="B42" s="298"/>
      <c r="C42" s="299"/>
      <c r="D42" s="300"/>
    </row>
    <row r="43" spans="1:6" ht="15.6" x14ac:dyDescent="0.35">
      <c r="A43" s="6"/>
      <c r="B43" s="6"/>
      <c r="C43" s="6"/>
      <c r="D43" s="6"/>
    </row>
    <row r="44" spans="1:6" ht="15.6" x14ac:dyDescent="0.35">
      <c r="A44" s="6"/>
      <c r="B44" s="6"/>
      <c r="C44" s="6"/>
      <c r="D44" s="6"/>
    </row>
    <row r="45" spans="1:6" ht="15.6" x14ac:dyDescent="0.35">
      <c r="A45" s="149"/>
      <c r="B45" s="6"/>
      <c r="C45" s="6"/>
      <c r="D45" s="6"/>
    </row>
    <row r="46" spans="1:6" ht="15.6" x14ac:dyDescent="0.35">
      <c r="A46" s="149"/>
      <c r="B46" s="6"/>
      <c r="C46" s="6"/>
      <c r="D46" s="6"/>
    </row>
  </sheetData>
  <sheetProtection algorithmName="SHA-512" hashValue="9XqVFtq0GY6WBTq8JVPvKJnJ+WyQMbqJ0Eu0xKRL8wgjaB7fEWWvQuKkAgiukrVBhn9R3H6cJ5EPx2RS7/MdxQ==" saltValue="SLlO9tUqVbYxShGdjrtxnA==" spinCount="100000" sheet="1" objects="1" scenarios="1"/>
  <mergeCells count="18">
    <mergeCell ref="B14:D14"/>
    <mergeCell ref="A12:D12"/>
    <mergeCell ref="B34:D34"/>
    <mergeCell ref="B40:D40"/>
    <mergeCell ref="B41:D41"/>
    <mergeCell ref="B16:D16"/>
    <mergeCell ref="B15:D15"/>
    <mergeCell ref="A27:A33"/>
    <mergeCell ref="B24:D24"/>
    <mergeCell ref="B42:D42"/>
    <mergeCell ref="B20:D20"/>
    <mergeCell ref="B19:D19"/>
    <mergeCell ref="B18:D18"/>
    <mergeCell ref="B17:D17"/>
    <mergeCell ref="B26:D26"/>
    <mergeCell ref="B23:D23"/>
    <mergeCell ref="B22:D22"/>
    <mergeCell ref="B21:D21"/>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1434F-FCB7-42AA-9D7C-C3119C8FC566}">
  <dimension ref="A1:K45"/>
  <sheetViews>
    <sheetView zoomScale="80" zoomScaleNormal="80" workbookViewId="0">
      <selection activeCell="B29" sqref="B29"/>
    </sheetView>
  </sheetViews>
  <sheetFormatPr defaultColWidth="9.109375" defaultRowHeight="15.6" x14ac:dyDescent="0.35"/>
  <cols>
    <col min="1" max="1" width="37.5546875" style="69" customWidth="1"/>
    <col min="2" max="2" width="41" style="69" customWidth="1"/>
    <col min="3" max="4" width="9.109375" style="69"/>
    <col min="5" max="5" width="48.6640625" style="69" customWidth="1"/>
    <col min="6" max="6" width="19.44140625" style="69" customWidth="1"/>
    <col min="7" max="7" width="18.109375" style="69" customWidth="1"/>
    <col min="8" max="8" width="19.6640625" style="69" customWidth="1"/>
    <col min="9" max="9" width="16.44140625" style="69" customWidth="1"/>
    <col min="10" max="10" width="17.6640625" style="69" customWidth="1"/>
    <col min="11" max="11" width="16" style="69" customWidth="1"/>
    <col min="12" max="16384" width="9.109375" style="69"/>
  </cols>
  <sheetData>
    <row r="1" spans="1:11" x14ac:dyDescent="0.35">
      <c r="C1" s="266"/>
      <c r="D1" s="266"/>
      <c r="E1" s="266"/>
      <c r="F1" s="266"/>
      <c r="G1" s="266"/>
      <c r="H1" s="266"/>
      <c r="I1" s="266"/>
      <c r="J1" s="266"/>
      <c r="K1" s="266"/>
    </row>
    <row r="2" spans="1:11" x14ac:dyDescent="0.35">
      <c r="C2" s="266"/>
      <c r="D2" s="266"/>
      <c r="E2" s="266"/>
      <c r="F2" s="266"/>
      <c r="G2" s="266"/>
      <c r="H2" s="266"/>
      <c r="I2" s="266"/>
      <c r="J2" s="266"/>
      <c r="K2" s="266"/>
    </row>
    <row r="3" spans="1:11" x14ac:dyDescent="0.35">
      <c r="C3" s="266"/>
      <c r="D3" s="266"/>
      <c r="E3" s="266"/>
      <c r="F3" s="266"/>
      <c r="G3" s="266"/>
      <c r="H3" s="266"/>
      <c r="I3" s="266"/>
      <c r="J3" s="266"/>
      <c r="K3" s="266"/>
    </row>
    <row r="4" spans="1:11" x14ac:dyDescent="0.35">
      <c r="C4" s="266"/>
      <c r="D4" s="266"/>
      <c r="E4" s="266"/>
      <c r="F4" s="266"/>
      <c r="G4" s="266"/>
      <c r="H4" s="266"/>
      <c r="I4" s="266"/>
      <c r="J4" s="266"/>
      <c r="K4" s="266"/>
    </row>
    <row r="5" spans="1:11" x14ac:dyDescent="0.35">
      <c r="C5" s="266"/>
      <c r="D5" s="266"/>
      <c r="E5" s="266"/>
      <c r="F5" s="266"/>
      <c r="G5" s="266"/>
      <c r="H5" s="266"/>
      <c r="I5" s="266"/>
      <c r="J5" s="266"/>
      <c r="K5" s="266"/>
    </row>
    <row r="6" spans="1:11" x14ac:dyDescent="0.35">
      <c r="C6" s="266"/>
      <c r="D6" s="266"/>
      <c r="E6" s="266"/>
      <c r="F6" s="266"/>
      <c r="G6" s="266"/>
      <c r="H6" s="266"/>
      <c r="I6" s="266"/>
      <c r="J6" s="266"/>
      <c r="K6" s="266"/>
    </row>
    <row r="7" spans="1:11" x14ac:dyDescent="0.35">
      <c r="C7" s="266"/>
      <c r="D7" s="266"/>
      <c r="E7" s="266"/>
      <c r="F7" s="266"/>
      <c r="G7" s="266"/>
      <c r="H7" s="266"/>
      <c r="I7" s="266"/>
      <c r="J7" s="266"/>
      <c r="K7" s="266"/>
    </row>
    <row r="8" spans="1:11" ht="63" customHeight="1" thickBot="1" x14ac:dyDescent="0.4">
      <c r="C8" s="267"/>
      <c r="D8" s="267"/>
      <c r="E8" s="267"/>
      <c r="F8" s="267"/>
      <c r="G8" s="267"/>
      <c r="H8" s="267"/>
      <c r="I8" s="267"/>
      <c r="J8" s="267"/>
      <c r="K8" s="267"/>
    </row>
    <row r="9" spans="1:11" ht="24" x14ac:dyDescent="0.35">
      <c r="A9" s="263" t="s">
        <v>106</v>
      </c>
      <c r="B9" s="264"/>
      <c r="C9" s="264"/>
      <c r="D9" s="264"/>
      <c r="E9" s="264"/>
      <c r="F9" s="264"/>
      <c r="G9" s="264"/>
      <c r="H9" s="264"/>
      <c r="I9" s="264"/>
      <c r="J9" s="264"/>
      <c r="K9" s="265"/>
    </row>
    <row r="10" spans="1:11" x14ac:dyDescent="0.35">
      <c r="A10" s="260" t="s">
        <v>72</v>
      </c>
      <c r="B10" s="261"/>
      <c r="C10" s="261"/>
      <c r="D10" s="261"/>
      <c r="E10" s="261"/>
      <c r="F10" s="261"/>
      <c r="G10" s="261"/>
      <c r="H10" s="261"/>
      <c r="I10" s="261"/>
      <c r="J10" s="261"/>
      <c r="K10" s="262"/>
    </row>
    <row r="11" spans="1:11" ht="16.2" thickBot="1" x14ac:dyDescent="0.4">
      <c r="A11" s="107"/>
      <c r="E11" s="106" t="s">
        <v>60</v>
      </c>
      <c r="K11" s="108"/>
    </row>
    <row r="12" spans="1:11" x14ac:dyDescent="0.35">
      <c r="A12" s="243" t="s">
        <v>144</v>
      </c>
      <c r="B12" s="244" t="str">
        <f>'FR Financial Report'!B12</f>
        <v>2nd Call</v>
      </c>
      <c r="E12" s="70" t="s">
        <v>83</v>
      </c>
      <c r="F12" s="71">
        <f>F26</f>
        <v>0</v>
      </c>
      <c r="K12" s="108"/>
    </row>
    <row r="13" spans="1:11" x14ac:dyDescent="0.35">
      <c r="A13" s="157" t="s">
        <v>98</v>
      </c>
      <c r="B13" s="245">
        <f>'FR Financial Report'!B13</f>
        <v>0</v>
      </c>
      <c r="E13" s="72" t="s">
        <v>82</v>
      </c>
      <c r="F13" s="73">
        <f>G26</f>
        <v>0</v>
      </c>
      <c r="K13" s="108"/>
    </row>
    <row r="14" spans="1:11" x14ac:dyDescent="0.35">
      <c r="A14" s="158" t="s">
        <v>163</v>
      </c>
      <c r="B14" s="245">
        <f>'FR Financial Report'!B14</f>
        <v>0</v>
      </c>
      <c r="E14" s="72" t="s">
        <v>81</v>
      </c>
      <c r="F14" s="73">
        <f>J26</f>
        <v>0</v>
      </c>
      <c r="K14" s="108"/>
    </row>
    <row r="15" spans="1:11" ht="16.2" thickBot="1" x14ac:dyDescent="0.4">
      <c r="A15" s="157" t="s">
        <v>124</v>
      </c>
      <c r="B15" s="245">
        <f>'FR Financial Report'!B15</f>
        <v>0</v>
      </c>
      <c r="E15" s="74" t="s">
        <v>80</v>
      </c>
      <c r="F15" s="75">
        <f>K26</f>
        <v>0</v>
      </c>
      <c r="K15" s="108"/>
    </row>
    <row r="16" spans="1:11" x14ac:dyDescent="0.35">
      <c r="A16" s="158" t="s">
        <v>87</v>
      </c>
      <c r="B16" s="245">
        <f>'FR Financial Report'!B16</f>
        <v>0</v>
      </c>
      <c r="K16" s="108"/>
    </row>
    <row r="17" spans="1:11" ht="16.2" thickBot="1" x14ac:dyDescent="0.4">
      <c r="A17" s="158" t="s">
        <v>149</v>
      </c>
      <c r="B17" s="245">
        <f>'FR Financial Report'!B17</f>
        <v>0</v>
      </c>
      <c r="E17" s="106" t="s">
        <v>84</v>
      </c>
      <c r="K17" s="108"/>
    </row>
    <row r="18" spans="1:11" ht="35.25" customHeight="1" x14ac:dyDescent="0.4">
      <c r="A18" s="158" t="s">
        <v>150</v>
      </c>
      <c r="B18" s="245">
        <f>'FR Financial Report'!B18</f>
        <v>0</v>
      </c>
      <c r="E18" s="134"/>
      <c r="F18" s="76" t="s">
        <v>44</v>
      </c>
      <c r="G18" s="76" t="s">
        <v>61</v>
      </c>
      <c r="H18" s="76" t="s">
        <v>62</v>
      </c>
      <c r="I18" s="76" t="s">
        <v>63</v>
      </c>
      <c r="J18" s="76" t="s">
        <v>64</v>
      </c>
      <c r="K18" s="109" t="s">
        <v>49</v>
      </c>
    </row>
    <row r="19" spans="1:11" x14ac:dyDescent="0.35">
      <c r="A19" s="158" t="s">
        <v>97</v>
      </c>
      <c r="B19" s="245">
        <f>'FR Financial Report'!B19</f>
        <v>0</v>
      </c>
      <c r="E19" s="77" t="s">
        <v>71</v>
      </c>
      <c r="F19" s="78">
        <f>'FR Financial Report'!S73</f>
        <v>0</v>
      </c>
      <c r="G19" s="78">
        <f>'FR Financial Report'!T73</f>
        <v>0</v>
      </c>
      <c r="H19" s="78">
        <f>'FR Financial Report'!U73</f>
        <v>0</v>
      </c>
      <c r="I19" s="79">
        <f>'FR Financial Report'!V73</f>
        <v>0</v>
      </c>
      <c r="J19" s="78">
        <f>'FR Financial Report'!W73</f>
        <v>0</v>
      </c>
      <c r="K19" s="110">
        <f>'FR Financial Report'!X73</f>
        <v>0</v>
      </c>
    </row>
    <row r="20" spans="1:11" x14ac:dyDescent="0.35">
      <c r="A20" s="249" t="s">
        <v>164</v>
      </c>
      <c r="B20" s="245">
        <f>'FR Financial Report'!B20</f>
        <v>0</v>
      </c>
      <c r="E20" s="80" t="s">
        <v>58</v>
      </c>
      <c r="F20" s="81">
        <f>'FR Financial Report'!S74</f>
        <v>0</v>
      </c>
      <c r="G20" s="81">
        <f>'FR Financial Report'!T74</f>
        <v>0</v>
      </c>
      <c r="H20" s="81">
        <f>'FR Financial Report'!U74</f>
        <v>0</v>
      </c>
      <c r="I20" s="82">
        <f>'FR Financial Report'!V74</f>
        <v>0</v>
      </c>
      <c r="J20" s="81">
        <f>'FR Financial Report'!W74</f>
        <v>0</v>
      </c>
      <c r="K20" s="112">
        <f>'FR Financial Report'!X74</f>
        <v>0</v>
      </c>
    </row>
    <row r="21" spans="1:11" x14ac:dyDescent="0.35">
      <c r="A21" s="159" t="s">
        <v>99</v>
      </c>
      <c r="B21" s="245">
        <f>'FR Financial Report'!B21</f>
        <v>0</v>
      </c>
      <c r="E21" s="83" t="s">
        <v>67</v>
      </c>
      <c r="F21" s="84">
        <f>'FR Financial Report'!S75</f>
        <v>0</v>
      </c>
      <c r="G21" s="84">
        <f>'FR Financial Report'!T75</f>
        <v>0</v>
      </c>
      <c r="H21" s="84">
        <f>'FR Financial Report'!U75</f>
        <v>0</v>
      </c>
      <c r="I21" s="85">
        <f>'FR Financial Report'!V75</f>
        <v>0</v>
      </c>
      <c r="J21" s="84">
        <f>'FR Financial Report'!W75</f>
        <v>0</v>
      </c>
      <c r="K21" s="114">
        <f>'FR Financial Report'!X75</f>
        <v>0</v>
      </c>
    </row>
    <row r="22" spans="1:11" ht="27.75" customHeight="1" thickBot="1" x14ac:dyDescent="0.4">
      <c r="A22" s="160" t="s">
        <v>100</v>
      </c>
      <c r="B22" s="246">
        <f>'FR Financial Report'!B22</f>
        <v>0</v>
      </c>
      <c r="E22" s="86" t="s">
        <v>68</v>
      </c>
      <c r="F22" s="87">
        <f>'FR Financial Report'!S76</f>
        <v>0</v>
      </c>
      <c r="G22" s="87">
        <f>'FR Financial Report'!T76</f>
        <v>0</v>
      </c>
      <c r="H22" s="87">
        <f>'FR Financial Report'!U76</f>
        <v>0</v>
      </c>
      <c r="I22" s="88">
        <f>'FR Financial Report'!V76</f>
        <v>0</v>
      </c>
      <c r="J22" s="87">
        <f>'FR Financial Report'!W76</f>
        <v>0</v>
      </c>
      <c r="K22" s="115">
        <f>'FR Financial Report'!X76</f>
        <v>0</v>
      </c>
    </row>
    <row r="23" spans="1:11" x14ac:dyDescent="0.35">
      <c r="A23" s="116"/>
      <c r="B23"/>
      <c r="E23" s="89" t="s">
        <v>69</v>
      </c>
      <c r="F23" s="90">
        <f>'FR Financial Report'!S77</f>
        <v>0</v>
      </c>
      <c r="G23" s="90">
        <f>'FR Financial Report'!T77</f>
        <v>0</v>
      </c>
      <c r="H23" s="90">
        <f>'FR Financial Report'!U77</f>
        <v>0</v>
      </c>
      <c r="I23" s="91">
        <f>'FR Financial Report'!V77</f>
        <v>0</v>
      </c>
      <c r="J23" s="90">
        <f>'FR Financial Report'!W77</f>
        <v>0</v>
      </c>
      <c r="K23" s="117">
        <f>'FR Financial Report'!X77</f>
        <v>0</v>
      </c>
    </row>
    <row r="24" spans="1:11" x14ac:dyDescent="0.35">
      <c r="A24" s="116"/>
      <c r="B24"/>
      <c r="E24" s="92" t="s">
        <v>59</v>
      </c>
      <c r="F24" s="93">
        <f>'FR Financial Report'!S78</f>
        <v>0</v>
      </c>
      <c r="G24" s="93">
        <f>'FR Financial Report'!T78</f>
        <v>0</v>
      </c>
      <c r="H24" s="93">
        <f>'FR Financial Report'!U78</f>
        <v>0</v>
      </c>
      <c r="I24" s="94">
        <f>'FR Financial Report'!V78</f>
        <v>0</v>
      </c>
      <c r="J24" s="93">
        <f>'FR Financial Report'!W78</f>
        <v>0</v>
      </c>
      <c r="K24" s="118">
        <f>'FR Financial Report'!X78</f>
        <v>0</v>
      </c>
    </row>
    <row r="25" spans="1:11" ht="16.2" thickBot="1" x14ac:dyDescent="0.4">
      <c r="A25" s="107"/>
      <c r="E25" s="95" t="s">
        <v>70</v>
      </c>
      <c r="F25" s="96">
        <f>'FR Financial Report'!S79</f>
        <v>0</v>
      </c>
      <c r="G25" s="96">
        <f>'FR Financial Report'!T79</f>
        <v>0</v>
      </c>
      <c r="H25" s="96">
        <f>'FR Financial Report'!U79</f>
        <v>0</v>
      </c>
      <c r="I25" s="97">
        <f>'FR Financial Report'!V79</f>
        <v>0</v>
      </c>
      <c r="J25" s="96">
        <f>'FR Financial Report'!W79</f>
        <v>0</v>
      </c>
      <c r="K25" s="119">
        <f>'FR Financial Report'!X79</f>
        <v>0</v>
      </c>
    </row>
    <row r="26" spans="1:11" ht="24" customHeight="1" thickBot="1" x14ac:dyDescent="0.4">
      <c r="A26" s="268" t="s">
        <v>148</v>
      </c>
      <c r="B26" s="270"/>
      <c r="E26" s="98" t="s">
        <v>0</v>
      </c>
      <c r="F26" s="99">
        <f>SUM(F19:F25)</f>
        <v>0</v>
      </c>
      <c r="G26" s="99">
        <f t="shared" ref="G26:K26" si="0">SUM(G19:G25)</f>
        <v>0</v>
      </c>
      <c r="H26" s="99">
        <f t="shared" si="0"/>
        <v>0</v>
      </c>
      <c r="I26" s="100">
        <f>IF(F26,G26/F26,0)</f>
        <v>0</v>
      </c>
      <c r="J26" s="99">
        <f t="shared" si="0"/>
        <v>0</v>
      </c>
      <c r="K26" s="120">
        <f t="shared" si="0"/>
        <v>0</v>
      </c>
    </row>
    <row r="27" spans="1:11" ht="26.25" customHeight="1" x14ac:dyDescent="0.35">
      <c r="A27" s="269"/>
      <c r="B27" s="271"/>
      <c r="K27" s="108"/>
    </row>
    <row r="28" spans="1:11" ht="31.8" thickBot="1" x14ac:dyDescent="0.4">
      <c r="A28" s="113" t="s">
        <v>90</v>
      </c>
      <c r="B28" s="250" t="s">
        <v>169</v>
      </c>
      <c r="E28" s="106" t="s">
        <v>85</v>
      </c>
      <c r="G28" s="106" t="s">
        <v>86</v>
      </c>
      <c r="H28" s="106"/>
      <c r="K28" s="108"/>
    </row>
    <row r="29" spans="1:11" ht="16.2" thickBot="1" x14ac:dyDescent="0.4">
      <c r="A29" s="111" t="s">
        <v>88</v>
      </c>
      <c r="B29" s="245"/>
      <c r="E29" s="101" t="s">
        <v>65</v>
      </c>
      <c r="F29" s="102">
        <f>SUM(F30:F43)</f>
        <v>0</v>
      </c>
      <c r="G29" s="251"/>
      <c r="H29" s="252"/>
      <c r="I29" s="252"/>
      <c r="J29" s="252"/>
      <c r="K29" s="253"/>
    </row>
    <row r="30" spans="1:11" ht="16.2" thickTop="1" x14ac:dyDescent="0.35">
      <c r="A30" s="111" t="s">
        <v>91</v>
      </c>
      <c r="B30" s="245"/>
      <c r="E30" s="103" t="s">
        <v>1</v>
      </c>
      <c r="F30" s="104">
        <f>'FR Financial Report'!S83</f>
        <v>0</v>
      </c>
      <c r="G30" s="254"/>
      <c r="H30" s="255"/>
      <c r="I30" s="255"/>
      <c r="J30" s="255"/>
      <c r="K30" s="256"/>
    </row>
    <row r="31" spans="1:11" ht="16.2" thickBot="1" x14ac:dyDescent="0.4">
      <c r="A31" s="121" t="s">
        <v>89</v>
      </c>
      <c r="B31" s="246"/>
      <c r="E31" s="72" t="s">
        <v>2</v>
      </c>
      <c r="F31" s="104">
        <f>'FR Financial Report'!S84</f>
        <v>0</v>
      </c>
      <c r="G31" s="254"/>
      <c r="H31" s="255"/>
      <c r="I31" s="255"/>
      <c r="J31" s="255"/>
      <c r="K31" s="256"/>
    </row>
    <row r="32" spans="1:11" x14ac:dyDescent="0.35">
      <c r="A32" s="107"/>
      <c r="E32" s="72" t="s">
        <v>3</v>
      </c>
      <c r="F32" s="104">
        <f>'FR Financial Report'!S85</f>
        <v>0</v>
      </c>
      <c r="G32" s="254"/>
      <c r="H32" s="255"/>
      <c r="I32" s="255"/>
      <c r="J32" s="255"/>
      <c r="K32" s="256"/>
    </row>
    <row r="33" spans="1:11" x14ac:dyDescent="0.35">
      <c r="A33" s="116"/>
      <c r="E33" s="72" t="s">
        <v>4</v>
      </c>
      <c r="F33" s="104">
        <f>'FR Financial Report'!S86</f>
        <v>0</v>
      </c>
      <c r="G33" s="254"/>
      <c r="H33" s="255"/>
      <c r="I33" s="255"/>
      <c r="J33" s="255"/>
      <c r="K33" s="256"/>
    </row>
    <row r="34" spans="1:11" x14ac:dyDescent="0.35">
      <c r="A34" s="122"/>
      <c r="E34" s="72" t="s">
        <v>5</v>
      </c>
      <c r="F34" s="104">
        <f>'FR Financial Report'!S87</f>
        <v>0</v>
      </c>
      <c r="G34" s="254"/>
      <c r="H34" s="255"/>
      <c r="I34" s="255"/>
      <c r="J34" s="255"/>
      <c r="K34" s="256"/>
    </row>
    <row r="35" spans="1:11" x14ac:dyDescent="0.35">
      <c r="A35" s="107"/>
      <c r="E35" s="72" t="s">
        <v>6</v>
      </c>
      <c r="F35" s="104">
        <f>'FR Financial Report'!S88</f>
        <v>0</v>
      </c>
      <c r="G35" s="254"/>
      <c r="H35" s="255"/>
      <c r="I35" s="255"/>
      <c r="J35" s="255"/>
      <c r="K35" s="256"/>
    </row>
    <row r="36" spans="1:11" x14ac:dyDescent="0.35">
      <c r="A36" s="107"/>
      <c r="E36" s="72" t="s">
        <v>7</v>
      </c>
      <c r="F36" s="104">
        <f>'FR Financial Report'!S89</f>
        <v>0</v>
      </c>
      <c r="G36" s="254"/>
      <c r="H36" s="255"/>
      <c r="I36" s="255"/>
      <c r="J36" s="255"/>
      <c r="K36" s="256"/>
    </row>
    <row r="37" spans="1:11" x14ac:dyDescent="0.35">
      <c r="A37" s="107"/>
      <c r="E37" s="72" t="s">
        <v>8</v>
      </c>
      <c r="F37" s="104">
        <f>'FR Financial Report'!S90</f>
        <v>0</v>
      </c>
      <c r="G37" s="254"/>
      <c r="H37" s="255"/>
      <c r="I37" s="255"/>
      <c r="J37" s="255"/>
      <c r="K37" s="256"/>
    </row>
    <row r="38" spans="1:11" x14ac:dyDescent="0.35">
      <c r="A38" s="107"/>
      <c r="E38" s="72" t="s">
        <v>9</v>
      </c>
      <c r="F38" s="104">
        <f>'FR Financial Report'!S91</f>
        <v>0</v>
      </c>
      <c r="G38" s="254"/>
      <c r="H38" s="255"/>
      <c r="I38" s="255"/>
      <c r="J38" s="255"/>
      <c r="K38" s="256"/>
    </row>
    <row r="39" spans="1:11" x14ac:dyDescent="0.35">
      <c r="A39" s="107"/>
      <c r="E39" s="72" t="s">
        <v>10</v>
      </c>
      <c r="F39" s="104">
        <f>'FR Financial Report'!S92</f>
        <v>0</v>
      </c>
      <c r="G39" s="254"/>
      <c r="H39" s="255"/>
      <c r="I39" s="255"/>
      <c r="J39" s="255"/>
      <c r="K39" s="256"/>
    </row>
    <row r="40" spans="1:11" x14ac:dyDescent="0.35">
      <c r="A40" s="107"/>
      <c r="E40" s="72" t="s">
        <v>11</v>
      </c>
      <c r="F40" s="104">
        <f>'FR Financial Report'!S93</f>
        <v>0</v>
      </c>
      <c r="G40" s="254"/>
      <c r="H40" s="255"/>
      <c r="I40" s="255"/>
      <c r="J40" s="255"/>
      <c r="K40" s="256"/>
    </row>
    <row r="41" spans="1:11" x14ac:dyDescent="0.35">
      <c r="A41" s="107"/>
      <c r="E41" s="72" t="s">
        <v>12</v>
      </c>
      <c r="F41" s="104">
        <f>'FR Financial Report'!S94</f>
        <v>0</v>
      </c>
      <c r="G41" s="254"/>
      <c r="H41" s="255"/>
      <c r="I41" s="255"/>
      <c r="J41" s="255"/>
      <c r="K41" s="256"/>
    </row>
    <row r="42" spans="1:11" x14ac:dyDescent="0.35">
      <c r="A42" s="107"/>
      <c r="E42" s="72" t="s">
        <v>13</v>
      </c>
      <c r="F42" s="104">
        <f>'FR Financial Report'!S95</f>
        <v>0</v>
      </c>
      <c r="G42" s="254"/>
      <c r="H42" s="255"/>
      <c r="I42" s="255"/>
      <c r="J42" s="255"/>
      <c r="K42" s="256"/>
    </row>
    <row r="43" spans="1:11" ht="16.2" thickBot="1" x14ac:dyDescent="0.4">
      <c r="A43" s="107"/>
      <c r="E43" s="74" t="s">
        <v>14</v>
      </c>
      <c r="F43" s="152">
        <f>'FR Financial Report'!S96</f>
        <v>0</v>
      </c>
      <c r="G43" s="257"/>
      <c r="H43" s="258"/>
      <c r="I43" s="258"/>
      <c r="J43" s="258"/>
      <c r="K43" s="259"/>
    </row>
    <row r="44" spans="1:11" x14ac:dyDescent="0.35">
      <c r="A44" s="107"/>
      <c r="K44" s="108"/>
    </row>
    <row r="45" spans="1:11" ht="16.2" thickBot="1" x14ac:dyDescent="0.4">
      <c r="A45" s="123"/>
      <c r="B45" s="124"/>
      <c r="C45" s="124"/>
      <c r="D45" s="124"/>
      <c r="E45" s="124"/>
      <c r="F45" s="124"/>
      <c r="G45" s="124"/>
      <c r="H45" s="124"/>
      <c r="I45" s="124"/>
      <c r="J45" s="124"/>
      <c r="K45" s="125"/>
    </row>
  </sheetData>
  <sheetProtection algorithmName="SHA-512" hashValue="3bIj9c8WTUF91GpE9i2UEcX8+2fkog2Wxjaf1rgvS/zLMYSkwtGcp1sqs23/Yu0ntIo9/iYmRk7LmnKzNKS6dQ==" saltValue="fN+G71usWPEP8zJtHmJv+A==" spinCount="100000" sheet="1" objects="1" scenarios="1"/>
  <mergeCells count="6">
    <mergeCell ref="G29:K43"/>
    <mergeCell ref="A10:K10"/>
    <mergeCell ref="A9:K9"/>
    <mergeCell ref="C1:K8"/>
    <mergeCell ref="A26:A27"/>
    <mergeCell ref="B26:B27"/>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C4AE2-18FD-471C-922F-5E6918D8986B}">
  <dimension ref="B2:C30"/>
  <sheetViews>
    <sheetView workbookViewId="0">
      <selection activeCell="L26" sqref="L26"/>
    </sheetView>
  </sheetViews>
  <sheetFormatPr defaultRowHeight="14.4" x14ac:dyDescent="0.3"/>
  <cols>
    <col min="2" max="2" width="63.88671875" customWidth="1"/>
    <col min="3" max="3" width="59.6640625" customWidth="1"/>
  </cols>
  <sheetData>
    <row r="2" spans="2:3" ht="21" x14ac:dyDescent="0.5">
      <c r="B2" s="317" t="s">
        <v>92</v>
      </c>
      <c r="C2" s="317"/>
    </row>
    <row r="3" spans="2:3" ht="15.6" x14ac:dyDescent="0.35">
      <c r="B3" s="69"/>
      <c r="C3" s="69"/>
    </row>
    <row r="4" spans="2:3" ht="15.6" x14ac:dyDescent="0.35">
      <c r="B4" s="69"/>
      <c r="C4" s="69"/>
    </row>
    <row r="5" spans="2:3" ht="15.6" x14ac:dyDescent="0.35">
      <c r="B5" s="6" t="s">
        <v>127</v>
      </c>
      <c r="C5" s="69"/>
    </row>
    <row r="6" spans="2:3" ht="15.6" x14ac:dyDescent="0.35">
      <c r="B6" s="69" t="s">
        <v>93</v>
      </c>
      <c r="C6" s="69"/>
    </row>
    <row r="7" spans="2:3" ht="15.6" x14ac:dyDescent="0.35">
      <c r="B7" s="6" t="s">
        <v>146</v>
      </c>
      <c r="C7" s="69"/>
    </row>
    <row r="8" spans="2:3" ht="15.6" x14ac:dyDescent="0.35">
      <c r="B8" s="6" t="s">
        <v>147</v>
      </c>
      <c r="C8" s="69"/>
    </row>
    <row r="9" spans="2:3" ht="15.6" x14ac:dyDescent="0.35">
      <c r="B9" s="6" t="s">
        <v>103</v>
      </c>
      <c r="C9" s="69"/>
    </row>
    <row r="10" spans="2:3" ht="15.6" x14ac:dyDescent="0.35">
      <c r="B10" s="132" t="s">
        <v>94</v>
      </c>
      <c r="C10" s="69"/>
    </row>
    <row r="11" spans="2:3" ht="15.6" x14ac:dyDescent="0.35">
      <c r="B11" s="69" t="s">
        <v>95</v>
      </c>
      <c r="C11" s="69"/>
    </row>
    <row r="12" spans="2:3" ht="15.6" x14ac:dyDescent="0.35">
      <c r="B12" s="69" t="s">
        <v>96</v>
      </c>
      <c r="C12" s="69"/>
    </row>
    <row r="13" spans="2:3" ht="15.6" x14ac:dyDescent="0.35">
      <c r="B13" s="69"/>
      <c r="C13" s="69"/>
    </row>
    <row r="14" spans="2:3" ht="31.2" x14ac:dyDescent="0.3">
      <c r="B14" s="126" t="s">
        <v>71</v>
      </c>
      <c r="C14" s="155" t="s">
        <v>121</v>
      </c>
    </row>
    <row r="15" spans="2:3" ht="31.2" x14ac:dyDescent="0.3">
      <c r="B15" s="127" t="s">
        <v>58</v>
      </c>
      <c r="C15" s="154" t="s">
        <v>120</v>
      </c>
    </row>
    <row r="16" spans="2:3" ht="31.2" x14ac:dyDescent="0.3">
      <c r="B16" s="128" t="s">
        <v>67</v>
      </c>
      <c r="C16" s="153" t="s">
        <v>119</v>
      </c>
    </row>
    <row r="17" spans="2:3" ht="31.2" x14ac:dyDescent="0.3">
      <c r="B17" s="129" t="s">
        <v>68</v>
      </c>
      <c r="C17" s="153" t="s">
        <v>118</v>
      </c>
    </row>
    <row r="18" spans="2:3" ht="15.6" x14ac:dyDescent="0.3">
      <c r="B18" s="130" t="s">
        <v>69</v>
      </c>
      <c r="C18" s="156" t="s">
        <v>122</v>
      </c>
    </row>
    <row r="19" spans="2:3" ht="15.6" x14ac:dyDescent="0.3">
      <c r="B19" s="92" t="s">
        <v>59</v>
      </c>
      <c r="C19" s="156" t="s">
        <v>122</v>
      </c>
    </row>
    <row r="20" spans="2:3" ht="15.6" x14ac:dyDescent="0.3">
      <c r="B20" s="131" t="s">
        <v>70</v>
      </c>
      <c r="C20" s="156" t="s">
        <v>122</v>
      </c>
    </row>
    <row r="21" spans="2:3" ht="15.6" x14ac:dyDescent="0.35">
      <c r="B21" s="69"/>
      <c r="C21" s="69"/>
    </row>
    <row r="22" spans="2:3" ht="15.6" x14ac:dyDescent="0.35">
      <c r="B22" s="69"/>
      <c r="C22" s="69"/>
    </row>
    <row r="23" spans="2:3" ht="15.6" x14ac:dyDescent="0.35">
      <c r="B23" s="69"/>
      <c r="C23" s="69"/>
    </row>
    <row r="24" spans="2:3" ht="15.6" x14ac:dyDescent="0.35">
      <c r="B24" s="69"/>
      <c r="C24" s="69"/>
    </row>
    <row r="30" spans="2:3" x14ac:dyDescent="0.3">
      <c r="B30" s="132"/>
    </row>
  </sheetData>
  <sheetProtection algorithmName="SHA-512" hashValue="DHbAX9dysXgAYlw2XDTxfmTLuyS108hToNeuO5s140HzfR5nhvyYCAqSfCTgBPIhnfGy9OCtwGAuxKeDxjos0w==" saltValue="2XnwI7p02FAq7r6MjzXwUQ==" spinCount="100000" sheet="1" objects="1" scenarios="1"/>
  <mergeCells count="1">
    <mergeCell ref="B2:C2"/>
  </mergeCells>
  <hyperlinks>
    <hyperlink ref="B10" r:id="rId1" xr:uid="{6581063A-3967-402F-AB6C-1E3520AB5A1C}"/>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B5F21-7C72-424C-B3AC-B29E596FDCDA}">
  <dimension ref="B4:B33"/>
  <sheetViews>
    <sheetView workbookViewId="0">
      <selection activeCell="F34" sqref="F34"/>
    </sheetView>
  </sheetViews>
  <sheetFormatPr defaultRowHeight="14.4" x14ac:dyDescent="0.3"/>
  <sheetData>
    <row r="4" spans="2:2" x14ac:dyDescent="0.3">
      <c r="B4" t="s">
        <v>37</v>
      </c>
    </row>
    <row r="5" spans="2:2" x14ac:dyDescent="0.3">
      <c r="B5" t="s">
        <v>66</v>
      </c>
    </row>
    <row r="7" spans="2:2" x14ac:dyDescent="0.3">
      <c r="B7" t="s">
        <v>76</v>
      </c>
    </row>
    <row r="8" spans="2:2" x14ac:dyDescent="0.3">
      <c r="B8" t="s">
        <v>15</v>
      </c>
    </row>
    <row r="9" spans="2:2" x14ac:dyDescent="0.3">
      <c r="B9" t="s">
        <v>74</v>
      </c>
    </row>
    <row r="10" spans="2:2" x14ac:dyDescent="0.3">
      <c r="B10" t="s">
        <v>75</v>
      </c>
    </row>
    <row r="14" spans="2:2" x14ac:dyDescent="0.3">
      <c r="B14" t="s">
        <v>1</v>
      </c>
    </row>
    <row r="15" spans="2:2" x14ac:dyDescent="0.3">
      <c r="B15" t="s">
        <v>2</v>
      </c>
    </row>
    <row r="16" spans="2:2" x14ac:dyDescent="0.3">
      <c r="B16" t="s">
        <v>3</v>
      </c>
    </row>
    <row r="17" spans="2:2" x14ac:dyDescent="0.3">
      <c r="B17" t="s">
        <v>4</v>
      </c>
    </row>
    <row r="18" spans="2:2" x14ac:dyDescent="0.3">
      <c r="B18" t="s">
        <v>5</v>
      </c>
    </row>
    <row r="19" spans="2:2" x14ac:dyDescent="0.3">
      <c r="B19" t="s">
        <v>6</v>
      </c>
    </row>
    <row r="20" spans="2:2" x14ac:dyDescent="0.3">
      <c r="B20" t="s">
        <v>7</v>
      </c>
    </row>
    <row r="21" spans="2:2" x14ac:dyDescent="0.3">
      <c r="B21" t="s">
        <v>8</v>
      </c>
    </row>
    <row r="22" spans="2:2" x14ac:dyDescent="0.3">
      <c r="B22" t="s">
        <v>9</v>
      </c>
    </row>
    <row r="23" spans="2:2" x14ac:dyDescent="0.3">
      <c r="B23" t="s">
        <v>10</v>
      </c>
    </row>
    <row r="24" spans="2:2" x14ac:dyDescent="0.3">
      <c r="B24" t="s">
        <v>11</v>
      </c>
    </row>
    <row r="25" spans="2:2" x14ac:dyDescent="0.3">
      <c r="B25" t="s">
        <v>12</v>
      </c>
    </row>
    <row r="26" spans="2:2" x14ac:dyDescent="0.3">
      <c r="B26" t="s">
        <v>13</v>
      </c>
    </row>
    <row r="27" spans="2:2" x14ac:dyDescent="0.3">
      <c r="B27" t="s">
        <v>14</v>
      </c>
    </row>
    <row r="30" spans="2:2" x14ac:dyDescent="0.3">
      <c r="B30" t="s">
        <v>101</v>
      </c>
    </row>
    <row r="31" spans="2:2" x14ac:dyDescent="0.3">
      <c r="B31" t="s">
        <v>104</v>
      </c>
    </row>
    <row r="32" spans="2:2" x14ac:dyDescent="0.3">
      <c r="B32" t="s">
        <v>102</v>
      </c>
    </row>
    <row r="33" spans="2:2" x14ac:dyDescent="0.3">
      <c r="B33" t="s">
        <v>105</v>
      </c>
    </row>
  </sheetData>
  <sheetProtection algorithmName="SHA-512" hashValue="q+nGIOERy5uzs144//LUWET/diGDq9G54cBdokSIZdlnL97kxA/p9Ij80eXPjF/lmWlND0XBFRv3RWjvAJhsAQ==" saltValue="MgErYEXnrRpCEHVhbgK1n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303E481F5CF2C54188FA7D87444CF7DE" ma:contentTypeVersion="16" ma:contentTypeDescription="Stvaranje novog dokumenta." ma:contentTypeScope="" ma:versionID="920eb7cea26af0690ec4131bd858f8c5">
  <xsd:schema xmlns:xsd="http://www.w3.org/2001/XMLSchema" xmlns:xs="http://www.w3.org/2001/XMLSchema" xmlns:p="http://schemas.microsoft.com/office/2006/metadata/properties" xmlns:ns2="59523294-95a0-4af6-8753-51d0b582ecf5" xmlns:ns3="e7897449-8e6f-4cef-be58-e81a4abd4035" targetNamespace="http://schemas.microsoft.com/office/2006/metadata/properties" ma:root="true" ma:fieldsID="f3353fb48cb24cf255d8f16d8a2f061b" ns2:_="" ns3:_="">
    <xsd:import namespace="59523294-95a0-4af6-8753-51d0b582ecf5"/>
    <xsd:import namespace="e7897449-8e6f-4cef-be58-e81a4abd403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523294-95a0-4af6-8753-51d0b582ec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Oznake slika" ma:readOnly="false" ma:fieldId="{5cf76f15-5ced-4ddc-b409-7134ff3c332f}" ma:taxonomyMulti="true" ma:sspId="ed0ee974-192f-4353-9d1c-3274f95f4550"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7897449-8e6f-4cef-be58-e81a4abd4035" elementFormDefault="qualified">
    <xsd:import namespace="http://schemas.microsoft.com/office/2006/documentManagement/types"/>
    <xsd:import namespace="http://schemas.microsoft.com/office/infopath/2007/PartnerControls"/>
    <xsd:element name="SharedWithUsers" ma:index="1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ji o zajedničkom korištenju" ma:internalName="SharedWithDetails" ma:readOnly="true">
      <xsd:simpleType>
        <xsd:restriction base="dms:Note">
          <xsd:maxLength value="255"/>
        </xsd:restriction>
      </xsd:simpleType>
    </xsd:element>
    <xsd:element name="TaxCatchAll" ma:index="23" nillable="true" ma:displayName="Taxonomy Catch All Column" ma:hidden="true" ma:list="{17e0c0e2-4ade-461c-8871-d8de7f45f9bd}" ma:internalName="TaxCatchAll" ma:showField="CatchAllData" ma:web="e7897449-8e6f-4cef-be58-e81a4abd403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7897449-8e6f-4cef-be58-e81a4abd4035" xsi:nil="true"/>
    <lcf76f155ced4ddcb4097134ff3c332f xmlns="59523294-95a0-4af6-8753-51d0b582ecf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197F958-0D19-4BD8-B6E6-099A7650CC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523294-95a0-4af6-8753-51d0b582ecf5"/>
    <ds:schemaRef ds:uri="e7897449-8e6f-4cef-be58-e81a4abd40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36FB52C-EE23-4233-81A9-4C098DB9BFD7}">
  <ds:schemaRefs>
    <ds:schemaRef ds:uri="http://schemas.microsoft.com/office/2006/metadata/properties"/>
    <ds:schemaRef ds:uri="http://schemas.microsoft.com/office/infopath/2007/PartnerControls"/>
    <ds:schemaRef ds:uri="e7897449-8e6f-4cef-be58-e81a4abd4035"/>
    <ds:schemaRef ds:uri="59523294-95a0-4af6-8753-51d0b582ecf5"/>
  </ds:schemaRefs>
</ds:datastoreItem>
</file>

<file path=customXml/itemProps3.xml><?xml version="1.0" encoding="utf-8"?>
<ds:datastoreItem xmlns:ds="http://schemas.openxmlformats.org/officeDocument/2006/customXml" ds:itemID="{EC3EEE09-D50E-4AB0-B25B-FD28006D7E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FR Financial Report</vt:lpstr>
      <vt:lpstr>FR Progress Report</vt:lpstr>
      <vt:lpstr>CERTIFICATE</vt:lpstr>
      <vt:lpstr>Guidelines </vt:lpstr>
      <vt:lpstr>Sheet</vt:lpstr>
      <vt:lpstr>Other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Kristina Šetka</dc:creator>
  <cp:keywords/>
  <dc:description/>
  <cp:lastModifiedBy>Kristina Šetka</cp:lastModifiedBy>
  <cp:revision/>
  <dcterms:created xsi:type="dcterms:W3CDTF">2022-06-20T10:57:47Z</dcterms:created>
  <dcterms:modified xsi:type="dcterms:W3CDTF">2026-06-02T08:10:05Z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0x010100303E481F5CF2C54188FA7D87444CF7DE</vt:lpwstr>
  </property>
  <property fmtid="{D5CDD505-2E9C-101B-9397-08002B2CF9AE}" pid="3" name="MediaServiceImageTags">
    <vt:lpwstr/>
  </property>
</Properties>
</file>